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8495" windowHeight="15600" tabRatio="527" activeTab="0"/>
  </bookViews>
  <sheets>
    <sheet name="KANTAKA KI" sheetId="1" r:id="rId1"/>
    <sheet name="KANTAKA KO" sheetId="2" r:id="rId2"/>
    <sheet name="KANTAKA PR" sheetId="3" r:id="rId3"/>
  </sheets>
  <externalReferences>
    <externalReference r:id="rId6"/>
    <externalReference r:id="rId7"/>
    <externalReference r:id="rId8"/>
  </externalReferences>
  <definedNames>
    <definedName name="bnsdfbsdifbsd">#REF!</definedName>
    <definedName name="dane">#REF!</definedName>
    <definedName name="Excel_BuiltIn_Print_Area_1">#REF!</definedName>
    <definedName name="kan">#REF!</definedName>
    <definedName name="kurs">4.2735</definedName>
    <definedName name="_xlnm.Print_Area" localSheetId="0">'KANTAKA KI'!$A$1:$G$60</definedName>
    <definedName name="_xlnm.Print_Area" localSheetId="1">'KANTAKA KO'!$A$1:$G$83</definedName>
    <definedName name="_xlnm.Print_Area" localSheetId="2">'KANTAKA PR'!$A$1:$E$56</definedName>
    <definedName name="_xlnm.Print_Titles" localSheetId="0">'KANTAKA KI'!$5:$7</definedName>
    <definedName name="_xlnm.Print_Titles" localSheetId="1">'KANTAKA KO'!$27:$29</definedName>
    <definedName name="_xlnm.Print_Titles" localSheetId="2">'KANTAKA PR'!$5:$7</definedName>
  </definedNames>
  <calcPr fullCalcOnLoad="1" fullPrecision="0"/>
</workbook>
</file>

<file path=xl/sharedStrings.xml><?xml version="1.0" encoding="utf-8"?>
<sst xmlns="http://schemas.openxmlformats.org/spreadsheetml/2006/main" count="495" uniqueCount="106">
  <si>
    <t>RAZEM ROBOTY PRZYGOTOWAWCZE</t>
  </si>
  <si>
    <t>RAZEM PODBUDOWY</t>
  </si>
  <si>
    <t>RAZEM ELEMENTY ULIC</t>
  </si>
  <si>
    <t>Ścieki uliczne z prefabrykowanych elementów betonowych</t>
  </si>
  <si>
    <t>D.05.00.00</t>
  </si>
  <si>
    <t>NAWIERZCHNIE</t>
  </si>
  <si>
    <t>Cena</t>
  </si>
  <si>
    <t>Wartość</t>
  </si>
  <si>
    <t>jedn. PLN</t>
  </si>
  <si>
    <t>PLN</t>
  </si>
  <si>
    <t>Uwaga:</t>
  </si>
  <si>
    <t>Ceny jednostkowe i wartości należy podawać z dokładnością do 2 miejsc po przecinku</t>
  </si>
  <si>
    <t>*</t>
  </si>
  <si>
    <t>Lp.</t>
  </si>
  <si>
    <t>Numer</t>
  </si>
  <si>
    <t>Wyszczególnienie</t>
  </si>
  <si>
    <t>Jednostka</t>
  </si>
  <si>
    <t>STWiORB</t>
  </si>
  <si>
    <t>elementów rozliczeniowych</t>
  </si>
  <si>
    <t>Nazwa</t>
  </si>
  <si>
    <t>Ilość</t>
  </si>
  <si>
    <t>szt.</t>
  </si>
  <si>
    <t>D.01.01.01</t>
  </si>
  <si>
    <t>ROBOTY PRZYGOTOWAWCZE</t>
  </si>
  <si>
    <t>Odtworzenie trasy i punktów wysokościowych wraz z obiektami</t>
  </si>
  <si>
    <t>D.08.00.00</t>
  </si>
  <si>
    <t>ELEMENTY ULIC</t>
  </si>
  <si>
    <t>D.08.01.01</t>
  </si>
  <si>
    <t xml:space="preserve">Krawężniki betonowe </t>
  </si>
  <si>
    <t>D.08.05.01</t>
  </si>
  <si>
    <t>km</t>
  </si>
  <si>
    <t>ROBOTY DROGOWE</t>
  </si>
  <si>
    <t>D.04.00.00</t>
  </si>
  <si>
    <t>PODBUDOWY</t>
  </si>
  <si>
    <t>D.01.00.00</t>
  </si>
  <si>
    <t>___</t>
  </si>
  <si>
    <t>m</t>
  </si>
  <si>
    <t>BRANŻOWA TABELA ELEMENTÓW SCALONYCH</t>
  </si>
  <si>
    <t>LP.</t>
  </si>
  <si>
    <t>WYSZCZEGÓLNIENIE ELEMENTÓW ROBÓT</t>
  </si>
  <si>
    <t>OGÓŁEM WARTOŚĆ NETTO</t>
  </si>
  <si>
    <t>odtworzenie trasy i punktów wysokościowych: drogi</t>
  </si>
  <si>
    <t xml:space="preserve">Słownie:  </t>
  </si>
  <si>
    <t>D.01.02.03</t>
  </si>
  <si>
    <t>Roboty rozbiórkowe</t>
  </si>
  <si>
    <t>Regulacja pionowa zaworów wodociągowych, gazowych, włazów studni teletechnicznych, kanalizacyjnych i wpustów</t>
  </si>
  <si>
    <t>Regulacja urządzeń w jezdni</t>
  </si>
  <si>
    <r>
      <t>m</t>
    </r>
    <r>
      <rPr>
        <vertAlign val="superscript"/>
        <sz val="10"/>
        <rFont val="Verdana"/>
        <family val="2"/>
      </rPr>
      <t>2</t>
    </r>
  </si>
  <si>
    <t>I</t>
  </si>
  <si>
    <t>II</t>
  </si>
  <si>
    <t>III</t>
  </si>
  <si>
    <t>IV</t>
  </si>
  <si>
    <t>V</t>
  </si>
  <si>
    <t>NAWIERZCHNIE ULIC</t>
  </si>
  <si>
    <t>POZOSTAŁE ROBOTY</t>
  </si>
  <si>
    <t>Sporządził:</t>
  </si>
  <si>
    <t>inż.. Krzysztof Marchwicki</t>
  </si>
  <si>
    <t>WARTOŚĆ</t>
  </si>
  <si>
    <t>WARTOŚĆ VAT 23%</t>
  </si>
  <si>
    <t>RAZEM wartość z VAT</t>
  </si>
  <si>
    <t xml:space="preserve">OGÓŁEM wartość NETTO   </t>
  </si>
  <si>
    <t>Słownie:</t>
  </si>
  <si>
    <t>RAZEM NAWIERZCHNIE ULIC</t>
  </si>
  <si>
    <t>RAZEM POZOSTAŁE ROBOTY</t>
  </si>
  <si>
    <t>PRZEDMIAR ROBÓT</t>
  </si>
  <si>
    <r>
      <t>m</t>
    </r>
    <r>
      <rPr>
        <vertAlign val="superscript"/>
        <sz val="10"/>
        <rFont val="Verdana"/>
        <family val="2"/>
      </rPr>
      <t>3</t>
    </r>
  </si>
  <si>
    <t>Podbudowa z mieszanki niezwiązanej stabilizowanej mechanicznie</t>
  </si>
  <si>
    <t>D.08.03.01</t>
  </si>
  <si>
    <t>Obrzeża betonowe</t>
  </si>
  <si>
    <t>ROBOTY ZIEMNE</t>
  </si>
  <si>
    <t>D.02.01.01</t>
  </si>
  <si>
    <t>Wykonanie wykopów w gruncie kategorii I - III</t>
  </si>
  <si>
    <t>RAZEM ROBOTY ZIEMNE</t>
  </si>
  <si>
    <t>VI</t>
  </si>
  <si>
    <t>D.04.04.02</t>
  </si>
  <si>
    <t>D.02.00.00</t>
  </si>
  <si>
    <t>D.01.02.01</t>
  </si>
  <si>
    <t>Wycinka drzew i krzewów</t>
  </si>
  <si>
    <t>D.04.01.01</t>
  </si>
  <si>
    <t>Koryto wraz z profilowaniem i zagęszczeniem podłoża</t>
  </si>
  <si>
    <t>D.05.02.23</t>
  </si>
  <si>
    <t>Nawierzchnie z kostki brukowej betonowej</t>
  </si>
  <si>
    <t>D.07.02.01</t>
  </si>
  <si>
    <t>D.07.00.00</t>
  </si>
  <si>
    <t>OZNAKOWANIE POZIOME I PIONOWE</t>
  </si>
  <si>
    <t>Oznakowanie pionowe</t>
  </si>
  <si>
    <t>RAZEM OZNAKOWANIE PIONOWE</t>
  </si>
  <si>
    <t>ustawienie znaków drogowych D-18 z tabliczkami T-30a i T-30h na słupkach z rur o średnicy 70 mm.</t>
  </si>
  <si>
    <t>ustawienie krawężników betonowych najzdowych o wym. 15x22x100 cm na ławie betonowej z betonu B-15 z oporem i podsypce cement - piaskowej 1:4 gr. 5 cm
=38,6+137,1+172,2=347,90</t>
  </si>
  <si>
    <t>ustawienie obrzeży betonowych 30x8 cm na podsypce cementowo-piaskowej i ławie betonowej
=(17+16)x4x1,50+48,3=246,30</t>
  </si>
  <si>
    <t>ułożenie ścieku drogowego szerokości 20 cm z dwóch rzędów kostki betonowej grubosci 8 cm na ławie betonowej
=38,6+137,1+172,2=347,90*0,20=69,58</t>
  </si>
  <si>
    <t>Ułożenie nawierzchni z kostki betonowej grubości 8 cm na podsypce cementowo-piaskowej grubości 3 cm.
=1399,2</t>
  </si>
  <si>
    <t>podbudowa z kruszywa łamanego o uziarnieniu 0/31,5 mm stabilizowanego mechanicznie o grubości 15 cm na całej szerokości chodnika i miejsc parkingowych
=1399,20</t>
  </si>
  <si>
    <t>wykonanie koryta na głębokość do 10 cm z profilowaniem i zagęszczeniem podłoża.
=1399,20</t>
  </si>
  <si>
    <t>wykonanie wykopów na głębokość 20 cm (koryto pod nawierzchnie ścieżki rowerowej) z odwiezienim urobku na odległość do 10 km
=1399,20*0,20=279,84</t>
  </si>
  <si>
    <t>wycięcie krzewów pod miejsca parkingowe
=17,50*0,50=8,75</t>
  </si>
  <si>
    <t>rozebranie krawężników betonowych na podsypce cementowo-piaskowej
=38,6+137,1+172,2=347,90</t>
  </si>
  <si>
    <t>rozebranie nawierzchni na wjazdach posesji na podsypce piaskowej
=23,0*5,2+(11,3+9,0+3,0+5,2)*5,4+(2,0+5,3+5,8+9,9+3,2+4,8)*3,15=371,15</t>
  </si>
  <si>
    <t>rozebranie ławy betonowej podkrawężnikowej
=38,6+137,1+172,2=347,90</t>
  </si>
  <si>
    <t>rozebranie nawierzchni chodnika z płytek betonowych 35x35 cm na podsypce piaskowej
=(32,6+135,2-11,3-9,0-3,0-5,2)*2,3+(172,0-2,0-5,3-5,8-9,9-3,2-4,8)*2,2=630,59</t>
  </si>
  <si>
    <t>załadunek i wywóz gruzu z rozbiórek na odległość do 15 km
=347,9*(0,045+0,11)+630,59*0,06+371,15*0,15=147,43</t>
  </si>
  <si>
    <t>VII</t>
  </si>
  <si>
    <t>OZNAKOWANIE PIONOWE</t>
  </si>
  <si>
    <t>ROBOTY  DROGOWE</t>
  </si>
  <si>
    <t>BRUTTO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</si>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</sst>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,     &quot;;\-#,##0.00&quot;,     &quot;;&quot; -&quot;#&quot;      &quot;;@\ "/>
    <numFmt numFmtId="165" formatCode="0.000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#,##0.0"/>
    <numFmt numFmtId="170" formatCode="0.0"/>
    <numFmt numFmtId="171" formatCode="###\+###"/>
    <numFmt numFmtId="172" formatCode="#,##0.00_ ;[Red]\-#,##0.00\ "/>
    <numFmt numFmtId="173" formatCode="[$-415]d\ mmmm\ yyyy"/>
    <numFmt numFmtId="174" formatCode="00\-000"/>
    <numFmt numFmtId="175" formatCode="#,##0.00\ _z_ł"/>
    <numFmt numFmtId="176" formatCode="#,##0.0&quot; &quot;"/>
    <numFmt numFmtId="177" formatCode="#,##0.0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\ _z_ł"/>
  </numFmts>
  <fonts count="55">
    <font>
      <sz val="10"/>
      <name val="Arial"/>
      <family val="0"/>
    </font>
    <font>
      <sz val="11"/>
      <color indexed="8"/>
      <name val="Calibri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1"/>
    </font>
    <font>
      <sz val="11"/>
      <color indexed="9"/>
      <name val="Czcionka tekstu podstawowego"/>
      <family val="2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u val="single"/>
      <sz val="10"/>
      <color indexed="12"/>
      <name val="MS Sans Serif"/>
      <family val="2"/>
    </font>
    <font>
      <sz val="11"/>
      <color indexed="62"/>
      <name val="Calibri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1"/>
    </font>
    <font>
      <sz val="11"/>
      <color indexed="60"/>
      <name val="Czcionka tekstu podstawowego"/>
      <family val="2"/>
    </font>
    <font>
      <sz val="10"/>
      <name val="MS Sans Serif"/>
      <family val="1"/>
    </font>
    <font>
      <b/>
      <sz val="11"/>
      <color indexed="52"/>
      <name val="Czcionka tekstu podstawowego"/>
      <family val="2"/>
    </font>
    <font>
      <u val="single"/>
      <sz val="10"/>
      <color indexed="36"/>
      <name val="MS Sans Serif"/>
      <family val="2"/>
    </font>
    <font>
      <b/>
      <sz val="11"/>
      <color indexed="63"/>
      <name val="Calibri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indexed="20"/>
      <name val="Czcionka tekstu podstawowego"/>
      <family val="2"/>
    </font>
    <font>
      <sz val="10"/>
      <name val="Helv"/>
      <family val="0"/>
    </font>
    <font>
      <sz val="10"/>
      <name val="Pl Courier New"/>
      <family val="0"/>
    </font>
    <font>
      <sz val="10"/>
      <color indexed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vertAlign val="superscript"/>
      <sz val="10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Alignment="0" applyProtection="0"/>
    <xf numFmtId="0" fontId="1" fillId="15" borderId="0" applyNumberFormat="0" applyAlignment="0" applyProtection="0"/>
    <xf numFmtId="0" fontId="1" fillId="16" borderId="0" applyNumberFormat="0" applyAlignment="0" applyProtection="0"/>
    <xf numFmtId="0" fontId="1" fillId="5" borderId="0" applyNumberFormat="0" applyAlignment="0" applyProtection="0"/>
    <xf numFmtId="0" fontId="1" fillId="14" borderId="0" applyNumberFormat="0" applyAlignment="0" applyProtection="0"/>
    <xf numFmtId="0" fontId="1" fillId="17" borderId="0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23" borderId="0" applyNumberFormat="0" applyAlignment="0" applyProtection="0"/>
    <xf numFmtId="0" fontId="3" fillId="24" borderId="0" applyNumberFormat="0" applyAlignment="0" applyProtection="0"/>
    <xf numFmtId="0" fontId="3" fillId="25" borderId="0" applyNumberForma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Alignment="0" applyProtection="0"/>
    <xf numFmtId="0" fontId="3" fillId="31" borderId="0" applyNumberFormat="0" applyAlignment="0" applyProtection="0"/>
    <xf numFmtId="0" fontId="3" fillId="32" borderId="0" applyNumberFormat="0" applyAlignment="0" applyProtection="0"/>
    <xf numFmtId="0" fontId="3" fillId="23" borderId="0" applyNumberFormat="0" applyAlignment="0" applyProtection="0"/>
    <xf numFmtId="0" fontId="3" fillId="24" borderId="0" applyNumberFormat="0" applyAlignment="0" applyProtection="0"/>
    <xf numFmtId="0" fontId="3" fillId="33" borderId="0" applyNumberForma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66" fontId="27" fillId="0" borderId="0" applyFont="0" applyFill="0" applyBorder="0" applyAlignment="0" applyProtection="0"/>
    <xf numFmtId="164" fontId="8" fillId="0" borderId="0" applyFont="0" applyFill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9" fillId="13" borderId="1" applyNumberFormat="0" applyAlignment="0" applyProtection="0"/>
    <xf numFmtId="0" fontId="10" fillId="40" borderId="3" applyNumberFormat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Alignment="0" applyProtection="0"/>
    <xf numFmtId="0" fontId="13" fillId="4" borderId="0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Alignment="0" applyProtection="0"/>
    <xf numFmtId="0" fontId="26" fillId="43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44" borderId="8" applyNumberFormat="0" applyFont="0" applyAlignment="0" applyProtection="0"/>
    <xf numFmtId="0" fontId="28" fillId="40" borderId="1" applyNumberFormat="0" applyAlignment="0" applyProtection="0"/>
    <xf numFmtId="0" fontId="29" fillId="0" borderId="0" applyNumberFormat="0" applyFill="0" applyBorder="0" applyAlignment="0" applyProtection="0"/>
    <xf numFmtId="0" fontId="39" fillId="0" borderId="9" applyNumberFormat="0" applyFont="0" applyFill="0" applyBorder="0" applyProtection="0">
      <alignment vertical="top" wrapText="1"/>
    </xf>
    <xf numFmtId="0" fontId="30" fillId="38" borderId="3" applyNumberFormat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Alignment="0" applyProtection="0"/>
    <xf numFmtId="0" fontId="3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" fillId="45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Alignment="0" applyProtection="0"/>
    <xf numFmtId="0" fontId="37" fillId="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40" borderId="11" xfId="167" applyFont="1" applyFill="1" applyBorder="1" applyAlignment="1">
      <alignment horizontal="center" vertical="center" wrapText="1"/>
      <protection/>
    </xf>
    <xf numFmtId="49" fontId="43" fillId="40" borderId="11" xfId="167" applyNumberFormat="1" applyFont="1" applyFill="1" applyBorder="1" applyAlignment="1">
      <alignment horizontal="left" vertical="center" wrapText="1"/>
      <protection/>
    </xf>
    <xf numFmtId="0" fontId="48" fillId="40" borderId="11" xfId="0" applyFont="1" applyFill="1" applyBorder="1" applyAlignment="1">
      <alignment horizontal="center" vertical="center"/>
    </xf>
    <xf numFmtId="4" fontId="48" fillId="4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0" fontId="42" fillId="46" borderId="11" xfId="167" applyFont="1" applyFill="1" applyBorder="1" applyAlignment="1">
      <alignment horizontal="center" vertical="center" wrapText="1"/>
      <protection/>
    </xf>
    <xf numFmtId="49" fontId="42" fillId="46" borderId="11" xfId="167" applyNumberFormat="1" applyFont="1" applyFill="1" applyBorder="1" applyAlignment="1">
      <alignment horizontal="left" vertical="center" wrapText="1"/>
      <protection/>
    </xf>
    <xf numFmtId="0" fontId="42" fillId="46" borderId="11" xfId="167" applyNumberFormat="1" applyFont="1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3" fillId="46" borderId="11" xfId="167" applyFont="1" applyFill="1" applyBorder="1" applyAlignment="1">
      <alignment horizontal="center" vertical="center" wrapText="1"/>
      <protection/>
    </xf>
    <xf numFmtId="49" fontId="42" fillId="0" borderId="11" xfId="167" applyNumberFormat="1" applyFont="1" applyFill="1" applyBorder="1" applyAlignment="1">
      <alignment horizontal="left" vertical="center" wrapText="1"/>
      <protection/>
    </xf>
    <xf numFmtId="0" fontId="42" fillId="0" borderId="0" xfId="167" applyFont="1" applyFill="1" applyBorder="1" applyAlignment="1">
      <alignment vertical="center" wrapText="1"/>
      <protection/>
    </xf>
    <xf numFmtId="0" fontId="42" fillId="0" borderId="0" xfId="171" applyFont="1" applyFill="1" applyBorder="1" applyAlignment="1">
      <alignment vertical="center" wrapText="1"/>
      <protection/>
    </xf>
    <xf numFmtId="0" fontId="43" fillId="0" borderId="0" xfId="172" applyFont="1" applyBorder="1" applyAlignment="1">
      <alignment horizontal="right" vertical="center" wrapText="1"/>
      <protection/>
    </xf>
    <xf numFmtId="4" fontId="43" fillId="0" borderId="0" xfId="172" applyNumberFormat="1" applyFont="1" applyBorder="1" applyAlignment="1">
      <alignment horizontal="right" vertical="center" wrapText="1"/>
      <protection/>
    </xf>
    <xf numFmtId="4" fontId="43" fillId="0" borderId="0" xfId="172" applyNumberFormat="1" applyFont="1" applyBorder="1" applyAlignment="1">
      <alignment horizontal="center" vertical="center" wrapText="1"/>
      <protection/>
    </xf>
    <xf numFmtId="4" fontId="42" fillId="46" borderId="11" xfId="167" applyNumberFormat="1" applyFont="1" applyFill="1" applyBorder="1" applyAlignment="1">
      <alignment horizontal="right" vertical="center" wrapText="1"/>
      <protection/>
    </xf>
    <xf numFmtId="4" fontId="42" fillId="0" borderId="11" xfId="0" applyNumberFormat="1" applyFont="1" applyFill="1" applyBorder="1" applyAlignment="1">
      <alignment horizontal="right" vertical="center" wrapText="1"/>
    </xf>
    <xf numFmtId="4" fontId="42" fillId="46" borderId="11" xfId="167" applyNumberFormat="1" applyFont="1" applyFill="1" applyBorder="1" applyAlignment="1">
      <alignment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0" fontId="43" fillId="40" borderId="12" xfId="167" applyFont="1" applyFill="1" applyBorder="1" applyAlignment="1">
      <alignment horizontal="center" vertical="center" wrapText="1"/>
      <protection/>
    </xf>
    <xf numFmtId="0" fontId="42" fillId="0" borderId="13" xfId="0" applyFont="1" applyBorder="1" applyAlignment="1">
      <alignment horizontal="left" vertical="center" wrapText="1"/>
    </xf>
    <xf numFmtId="0" fontId="45" fillId="0" borderId="0" xfId="167" applyFont="1" applyFill="1" applyBorder="1" applyAlignment="1">
      <alignment horizontal="center" vertical="center" wrapText="1"/>
      <protection/>
    </xf>
    <xf numFmtId="0" fontId="46" fillId="0" borderId="0" xfId="167" applyFont="1" applyFill="1" applyBorder="1" applyAlignment="1">
      <alignment vertical="center" wrapText="1"/>
      <protection/>
    </xf>
    <xf numFmtId="0" fontId="42" fillId="0" borderId="0" xfId="16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" fontId="42" fillId="0" borderId="0" xfId="167" applyNumberFormat="1" applyFont="1" applyFill="1" applyBorder="1" applyAlignment="1">
      <alignment horizontal="center" vertical="center" wrapText="1"/>
      <protection/>
    </xf>
    <xf numFmtId="0" fontId="42" fillId="0" borderId="0" xfId="167" applyFont="1" applyFill="1" applyBorder="1" applyAlignment="1">
      <alignment horizontal="center" vertical="center" wrapText="1"/>
      <protection/>
    </xf>
    <xf numFmtId="49" fontId="42" fillId="0" borderId="0" xfId="167" applyNumberFormat="1" applyFont="1" applyFill="1" applyBorder="1" applyAlignment="1">
      <alignment horizontal="left" vertical="center" wrapText="1"/>
      <protection/>
    </xf>
    <xf numFmtId="0" fontId="42" fillId="0" borderId="0" xfId="167" applyNumberFormat="1" applyFont="1" applyFill="1" applyBorder="1" applyAlignment="1">
      <alignment horizontal="center" vertical="center"/>
      <protection/>
    </xf>
    <xf numFmtId="4" fontId="42" fillId="0" borderId="0" xfId="16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3" fillId="0" borderId="0" xfId="170" applyFont="1" applyFill="1" applyBorder="1" applyAlignment="1">
      <alignment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1" fontId="46" fillId="0" borderId="0" xfId="167" applyNumberFormat="1" applyFont="1" applyFill="1" applyBorder="1" applyAlignment="1">
      <alignment horizontal="center" vertical="center" wrapText="1"/>
      <protection/>
    </xf>
    <xf numFmtId="49" fontId="44" fillId="0" borderId="0" xfId="167" applyNumberFormat="1" applyFont="1" applyFill="1" applyBorder="1" applyAlignment="1">
      <alignment horizontal="right" vertical="center" wrapText="1"/>
      <protection/>
    </xf>
    <xf numFmtId="177" fontId="45" fillId="0" borderId="0" xfId="167" applyNumberFormat="1" applyFont="1" applyFill="1" applyBorder="1" applyAlignment="1">
      <alignment horizontal="right" vertical="center" wrapText="1"/>
      <protection/>
    </xf>
    <xf numFmtId="4" fontId="43" fillId="0" borderId="14" xfId="0" applyNumberFormat="1" applyFont="1" applyFill="1" applyBorder="1" applyAlignment="1">
      <alignment horizontal="center" vertical="center"/>
    </xf>
    <xf numFmtId="1" fontId="46" fillId="0" borderId="15" xfId="16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1" fontId="43" fillId="40" borderId="12" xfId="167" applyNumberFormat="1" applyFont="1" applyFill="1" applyBorder="1" applyAlignment="1">
      <alignment horizontal="center" vertical="center" wrapText="1"/>
      <protection/>
    </xf>
    <xf numFmtId="1" fontId="43" fillId="0" borderId="11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1" fontId="42" fillId="46" borderId="11" xfId="167" applyNumberFormat="1" applyFont="1" applyFill="1" applyBorder="1" applyAlignment="1">
      <alignment horizontal="center" vertical="center" wrapText="1"/>
      <protection/>
    </xf>
    <xf numFmtId="1" fontId="42" fillId="0" borderId="11" xfId="0" applyNumberFormat="1" applyFont="1" applyFill="1" applyBorder="1" applyAlignment="1">
      <alignment horizontal="center" vertical="center"/>
    </xf>
    <xf numFmtId="1" fontId="43" fillId="40" borderId="11" xfId="167" applyNumberFormat="1" applyFont="1" applyFill="1" applyBorder="1" applyAlignment="1">
      <alignment horizontal="center" vertical="center" wrapText="1"/>
      <protection/>
    </xf>
    <xf numFmtId="4" fontId="50" fillId="40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right" vertical="center" wrapText="1"/>
    </xf>
    <xf numFmtId="4" fontId="43" fillId="0" borderId="17" xfId="0" applyNumberFormat="1" applyFont="1" applyFill="1" applyBorder="1" applyAlignment="1">
      <alignment horizontal="right" vertical="center" wrapText="1"/>
    </xf>
    <xf numFmtId="49" fontId="43" fillId="40" borderId="18" xfId="167" applyNumberFormat="1" applyFont="1" applyFill="1" applyBorder="1" applyAlignment="1">
      <alignment horizontal="left" vertical="center" wrapText="1"/>
      <protection/>
    </xf>
    <xf numFmtId="0" fontId="48" fillId="40" borderId="19" xfId="0" applyFont="1" applyFill="1" applyBorder="1" applyAlignment="1">
      <alignment horizontal="center" vertical="center"/>
    </xf>
    <xf numFmtId="4" fontId="48" fillId="40" borderId="19" xfId="0" applyNumberFormat="1" applyFont="1" applyFill="1" applyBorder="1" applyAlignment="1">
      <alignment horizontal="center" vertical="center"/>
    </xf>
    <xf numFmtId="4" fontId="50" fillId="40" borderId="20" xfId="0" applyNumberFormat="1" applyFont="1" applyFill="1" applyBorder="1" applyAlignment="1">
      <alignment horizontal="center" vertical="center"/>
    </xf>
    <xf numFmtId="4" fontId="48" fillId="40" borderId="20" xfId="0" applyNumberFormat="1" applyFont="1" applyFill="1" applyBorder="1" applyAlignment="1">
      <alignment horizontal="center" vertical="center"/>
    </xf>
    <xf numFmtId="4" fontId="42" fillId="0" borderId="11" xfId="168" applyNumberFormat="1" applyFont="1" applyBorder="1" applyAlignment="1">
      <alignment horizontal="right" vertical="center"/>
      <protection/>
    </xf>
    <xf numFmtId="0" fontId="54" fillId="0" borderId="15" xfId="0" applyFont="1" applyBorder="1" applyAlignment="1">
      <alignment horizontal="right" vertical="top"/>
    </xf>
    <xf numFmtId="0" fontId="0" fillId="0" borderId="21" xfId="0" applyFont="1" applyBorder="1" applyAlignment="1">
      <alignment horizontal="center"/>
    </xf>
    <xf numFmtId="0" fontId="42" fillId="0" borderId="19" xfId="0" applyFont="1" applyBorder="1" applyAlignment="1">
      <alignment horizontal="left" vertical="center" wrapText="1"/>
    </xf>
    <xf numFmtId="49" fontId="46" fillId="46" borderId="18" xfId="167" applyNumberFormat="1" applyFont="1" applyFill="1" applyBorder="1" applyAlignment="1">
      <alignment horizontal="left" vertical="center" wrapText="1"/>
      <protection/>
    </xf>
    <xf numFmtId="49" fontId="46" fillId="46" borderId="19" xfId="167" applyNumberFormat="1" applyFont="1" applyFill="1" applyBorder="1" applyAlignment="1">
      <alignment horizontal="left" vertical="center" wrapText="1"/>
      <protection/>
    </xf>
    <xf numFmtId="49" fontId="46" fillId="46" borderId="20" xfId="167" applyNumberFormat="1" applyFont="1" applyFill="1" applyBorder="1" applyAlignment="1">
      <alignment horizontal="left" vertical="center" wrapText="1"/>
      <protection/>
    </xf>
    <xf numFmtId="49" fontId="45" fillId="46" borderId="22" xfId="167" applyNumberFormat="1" applyFont="1" applyFill="1" applyBorder="1" applyAlignment="1">
      <alignment horizontal="center" vertical="center" wrapText="1"/>
      <protection/>
    </xf>
    <xf numFmtId="49" fontId="45" fillId="46" borderId="23" xfId="167" applyNumberFormat="1" applyFont="1" applyFill="1" applyBorder="1" applyAlignment="1">
      <alignment horizontal="center" vertical="center" wrapText="1"/>
      <protection/>
    </xf>
    <xf numFmtId="49" fontId="45" fillId="46" borderId="24" xfId="167" applyNumberFormat="1" applyFont="1" applyFill="1" applyBorder="1" applyAlignment="1">
      <alignment horizontal="center" vertical="center" wrapText="1"/>
      <protection/>
    </xf>
    <xf numFmtId="1" fontId="46" fillId="46" borderId="25" xfId="167" applyNumberFormat="1" applyFont="1" applyFill="1" applyBorder="1" applyAlignment="1">
      <alignment horizontal="center" vertical="center" wrapText="1"/>
      <protection/>
    </xf>
    <xf numFmtId="1" fontId="46" fillId="46" borderId="20" xfId="167" applyNumberFormat="1" applyFont="1" applyFill="1" applyBorder="1" applyAlignment="1">
      <alignment horizontal="center" vertical="center" wrapText="1"/>
      <protection/>
    </xf>
    <xf numFmtId="177" fontId="46" fillId="46" borderId="18" xfId="167" applyNumberFormat="1" applyFont="1" applyFill="1" applyBorder="1" applyAlignment="1">
      <alignment horizontal="right" vertical="center" wrapText="1"/>
      <protection/>
    </xf>
    <xf numFmtId="177" fontId="46" fillId="46" borderId="26" xfId="167" applyNumberFormat="1" applyFont="1" applyFill="1" applyBorder="1" applyAlignment="1">
      <alignment horizontal="right" vertical="center" wrapText="1"/>
      <protection/>
    </xf>
    <xf numFmtId="1" fontId="47" fillId="0" borderId="0" xfId="0" applyNumberFormat="1" applyFont="1" applyFill="1" applyBorder="1" applyAlignment="1">
      <alignment horizontal="center" vertical="center"/>
    </xf>
    <xf numFmtId="1" fontId="41" fillId="0" borderId="27" xfId="0" applyNumberFormat="1" applyFont="1" applyFill="1" applyBorder="1" applyAlignment="1">
      <alignment horizontal="center" vertical="center"/>
    </xf>
    <xf numFmtId="1" fontId="45" fillId="46" borderId="28" xfId="167" applyNumberFormat="1" applyFont="1" applyFill="1" applyBorder="1" applyAlignment="1">
      <alignment horizontal="center" vertical="center" wrapText="1"/>
      <protection/>
    </xf>
    <xf numFmtId="1" fontId="45" fillId="46" borderId="24" xfId="167" applyNumberFormat="1" applyFont="1" applyFill="1" applyBorder="1" applyAlignment="1">
      <alignment horizontal="center" vertical="center" wrapText="1"/>
      <protection/>
    </xf>
    <xf numFmtId="4" fontId="45" fillId="46" borderId="22" xfId="167" applyNumberFormat="1" applyFont="1" applyFill="1" applyBorder="1" applyAlignment="1">
      <alignment horizontal="center" vertical="center" wrapText="1"/>
      <protection/>
    </xf>
    <xf numFmtId="4" fontId="45" fillId="46" borderId="29" xfId="167" applyNumberFormat="1" applyFont="1" applyFill="1" applyBorder="1" applyAlignment="1">
      <alignment horizontal="center" vertical="center" wrapText="1"/>
      <protection/>
    </xf>
    <xf numFmtId="49" fontId="46" fillId="46" borderId="18" xfId="167" applyNumberFormat="1" applyFont="1" applyFill="1" applyBorder="1" applyAlignment="1">
      <alignment horizontal="left" vertical="center" wrapText="1"/>
      <protection/>
    </xf>
    <xf numFmtId="49" fontId="46" fillId="46" borderId="19" xfId="167" applyNumberFormat="1" applyFont="1" applyFill="1" applyBorder="1" applyAlignment="1">
      <alignment horizontal="left" vertical="center" wrapText="1"/>
      <protection/>
    </xf>
    <xf numFmtId="49" fontId="46" fillId="46" borderId="20" xfId="167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1" fontId="46" fillId="46" borderId="30" xfId="167" applyNumberFormat="1" applyFont="1" applyFill="1" applyBorder="1" applyAlignment="1">
      <alignment horizontal="center" vertical="center" wrapText="1"/>
      <protection/>
    </xf>
    <xf numFmtId="1" fontId="46" fillId="46" borderId="31" xfId="167" applyNumberFormat="1" applyFont="1" applyFill="1" applyBorder="1" applyAlignment="1">
      <alignment horizontal="center" vertical="center" wrapText="1"/>
      <protection/>
    </xf>
    <xf numFmtId="49" fontId="46" fillId="46" borderId="32" xfId="167" applyNumberFormat="1" applyFont="1" applyFill="1" applyBorder="1" applyAlignment="1">
      <alignment horizontal="left" vertical="center" wrapText="1"/>
      <protection/>
    </xf>
    <xf numFmtId="49" fontId="46" fillId="46" borderId="16" xfId="167" applyNumberFormat="1" applyFont="1" applyFill="1" applyBorder="1" applyAlignment="1">
      <alignment horizontal="left" vertical="center" wrapText="1"/>
      <protection/>
    </xf>
    <xf numFmtId="49" fontId="46" fillId="46" borderId="31" xfId="167" applyNumberFormat="1" applyFont="1" applyFill="1" applyBorder="1" applyAlignment="1">
      <alignment horizontal="left" vertical="center" wrapText="1"/>
      <protection/>
    </xf>
    <xf numFmtId="177" fontId="46" fillId="46" borderId="32" xfId="167" applyNumberFormat="1" applyFont="1" applyFill="1" applyBorder="1" applyAlignment="1">
      <alignment horizontal="right" vertical="center" wrapText="1"/>
      <protection/>
    </xf>
    <xf numFmtId="177" fontId="46" fillId="46" borderId="33" xfId="167" applyNumberFormat="1" applyFont="1" applyFill="1" applyBorder="1" applyAlignment="1">
      <alignment horizontal="right" vertical="center" wrapText="1"/>
      <protection/>
    </xf>
    <xf numFmtId="1" fontId="46" fillId="46" borderId="34" xfId="167" applyNumberFormat="1" applyFont="1" applyFill="1" applyBorder="1" applyAlignment="1">
      <alignment horizontal="center" vertical="center" wrapText="1"/>
      <protection/>
    </xf>
    <xf numFmtId="1" fontId="46" fillId="46" borderId="35" xfId="167" applyNumberFormat="1" applyFont="1" applyFill="1" applyBorder="1" applyAlignment="1">
      <alignment horizontal="center" vertical="center" wrapText="1"/>
      <protection/>
    </xf>
    <xf numFmtId="49" fontId="52" fillId="46" borderId="35" xfId="167" applyNumberFormat="1" applyFont="1" applyFill="1" applyBorder="1" applyAlignment="1">
      <alignment horizontal="right" vertical="center" wrapText="1"/>
      <protection/>
    </xf>
    <xf numFmtId="49" fontId="52" fillId="46" borderId="36" xfId="167" applyNumberFormat="1" applyFont="1" applyFill="1" applyBorder="1" applyAlignment="1">
      <alignment horizontal="right" vertical="center" wrapText="1"/>
      <protection/>
    </xf>
    <xf numFmtId="177" fontId="53" fillId="46" borderId="37" xfId="167" applyNumberFormat="1" applyFont="1" applyFill="1" applyBorder="1" applyAlignment="1">
      <alignment horizontal="right" vertical="center" wrapText="1"/>
      <protection/>
    </xf>
    <xf numFmtId="177" fontId="53" fillId="46" borderId="38" xfId="167" applyNumberFormat="1" applyFont="1" applyFill="1" applyBorder="1" applyAlignment="1">
      <alignment horizontal="right" vertical="center" wrapText="1"/>
      <protection/>
    </xf>
    <xf numFmtId="0" fontId="43" fillId="0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right" vertical="center" wrapText="1"/>
    </xf>
    <xf numFmtId="0" fontId="0" fillId="0" borderId="39" xfId="0" applyFont="1" applyBorder="1" applyAlignment="1">
      <alignment horizontal="center"/>
    </xf>
    <xf numFmtId="0" fontId="42" fillId="0" borderId="15" xfId="0" applyFont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right" vertical="center" wrapText="1"/>
    </xf>
    <xf numFmtId="49" fontId="49" fillId="0" borderId="19" xfId="0" applyNumberFormat="1" applyFont="1" applyFill="1" applyBorder="1" applyAlignment="1">
      <alignment horizontal="right" vertical="center" wrapText="1"/>
    </xf>
    <xf numFmtId="0" fontId="51" fillId="0" borderId="0" xfId="170" applyFont="1" applyFill="1" applyBorder="1" applyAlignment="1">
      <alignment horizontal="left" vertical="center" wrapText="1"/>
      <protection/>
    </xf>
    <xf numFmtId="1" fontId="43" fillId="0" borderId="40" xfId="0" applyNumberFormat="1" applyFont="1" applyFill="1" applyBorder="1" applyAlignment="1">
      <alignment horizontal="center" vertical="center"/>
    </xf>
    <xf numFmtId="1" fontId="43" fillId="0" borderId="41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right" vertical="center" wrapText="1"/>
    </xf>
  </cellXfs>
  <cellStyles count="177">
    <cellStyle name="Normal" xfId="0"/>
    <cellStyle name="_PERSONAL" xfId="15"/>
    <cellStyle name="_PERSONAL_1" xfId="16"/>
    <cellStyle name="_PERSONAL_1_A4 Inwest polskie IIpopr" xfId="17"/>
    <cellStyle name="_PERSONAL_1_A4 Inwest polskie IIpopr_PRZEDMIAR - szczegółowy" xfId="18"/>
    <cellStyle name="_PERSONAL_1_A4 Inwest polskie IIpopr_PRZEDMIAR - zagreg." xfId="19"/>
    <cellStyle name="_PERSONAL_1_Boleslawiec rynk" xfId="20"/>
    <cellStyle name="_PERSONAL_1_Boleslawiec rynk_PRZEDMIAR - szczegółowy" xfId="21"/>
    <cellStyle name="_PERSONAL_1_Boleslawiec rynk_PRZEDMIAR - zagreg." xfId="22"/>
    <cellStyle name="_PERSONAL_1_Buczyna Inwest" xfId="23"/>
    <cellStyle name="_PERSONAL_1_Buczyna Inwest_PRZEDMIAR - szczegółowy" xfId="24"/>
    <cellStyle name="_PERSONAL_1_Buczyna Inwest_PRZEDMIAR - zagreg." xfId="25"/>
    <cellStyle name="_PERSONAL_1_Inwest Belchatow 1" xfId="26"/>
    <cellStyle name="_PERSONAL_1_Inwest Belchatow 1_PRZEDMIAR - szczegółowy" xfId="27"/>
    <cellStyle name="_PERSONAL_1_Inwest Belchatow 1_PRZEDMIAR - zagreg." xfId="28"/>
    <cellStyle name="_PERSONAL_1_kladka Ruda" xfId="29"/>
    <cellStyle name="_PERSONAL_1_kladka Ruda_PRZEDMIAR - szczegółowy" xfId="30"/>
    <cellStyle name="_PERSONAL_1_kladka Ruda_PRZEDMIAR - zagreg." xfId="31"/>
    <cellStyle name="_PERSONAL_1_kladka Slodowa" xfId="32"/>
    <cellStyle name="_PERSONAL_1_kladka Slodowa_PRZEDMIAR - szczegółowy" xfId="33"/>
    <cellStyle name="_PERSONAL_1_kladka Slodowa_PRZEDMIAR - zagreg." xfId="34"/>
    <cellStyle name="_PERSONAL_1_Legnica ofertowe II" xfId="35"/>
    <cellStyle name="_PERSONAL_1_Legnica ofertowe II_PRZEDMIAR - szczegółowy" xfId="36"/>
    <cellStyle name="_PERSONAL_1_Legnica ofertowe II_PRZEDMIAR - zagreg." xfId="37"/>
    <cellStyle name="_PERSONAL_1_Legnica rynkowe" xfId="38"/>
    <cellStyle name="_PERSONAL_1_Legnica rynkowe_PRZEDMIAR - szczegółowy" xfId="39"/>
    <cellStyle name="_PERSONAL_1_Legnica rynkowe_PRZEDMIAR - zagreg." xfId="40"/>
    <cellStyle name="_PERSONAL_1_LegnicaII" xfId="41"/>
    <cellStyle name="_PERSONAL_1_LegnicaII_PRZEDMIAR - szczegółowy" xfId="42"/>
    <cellStyle name="_PERSONAL_1_LegnicaII_PRZEDMIAR - zagreg." xfId="43"/>
    <cellStyle name="_PERSONAL_1_Lubin 2 slepy" xfId="44"/>
    <cellStyle name="_PERSONAL_1_Lubin 2 slepy_PRZEDMIAR - szczegółowy" xfId="45"/>
    <cellStyle name="_PERSONAL_1_Lubin 2 slepy_PRZEDMIAR - zagreg." xfId="46"/>
    <cellStyle name="_PERSONAL_1_Makolno slepy" xfId="47"/>
    <cellStyle name="_PERSONAL_1_Makolno Slepy 3" xfId="48"/>
    <cellStyle name="_PERSONAL_1_Makolno Slepy 3_PRZEDMIAR - szczegółowy" xfId="49"/>
    <cellStyle name="_PERSONAL_1_Makolno Slepy 3_PRZEDMIAR - zagreg." xfId="50"/>
    <cellStyle name="_PERSONAL_1_Makolno slepy_PRZEDMIAR - szczegółowy" xfId="51"/>
    <cellStyle name="_PERSONAL_1_Makolno slepy_PRZEDMIAR - zagreg." xfId="52"/>
    <cellStyle name="_PERSONAL_1_Most Milenijny" xfId="53"/>
    <cellStyle name="_PERSONAL_1_Most Milenijny_PRZEDMIAR - szczegółowy" xfId="54"/>
    <cellStyle name="_PERSONAL_1_Most Milenijny_PRZEDMIAR - zagreg." xfId="55"/>
    <cellStyle name="_PERSONAL_1_mosty Warszawskie" xfId="56"/>
    <cellStyle name="_PERSONAL_1_mosty Warszawskie_PRZEDMIAR - szczegółowy" xfId="57"/>
    <cellStyle name="_PERSONAL_1_mosty Warszawskie_PRZEDMIAR - zagreg." xfId="58"/>
    <cellStyle name="_PERSONAL_1_Mszczonow kladka popr" xfId="59"/>
    <cellStyle name="_PERSONAL_1_Mszczonow kladka popr_PRZEDMIAR - szczegółowy" xfId="60"/>
    <cellStyle name="_PERSONAL_1_Mszczonow kladka popr_PRZEDMIAR - zagreg." xfId="61"/>
    <cellStyle name="_PERSONAL_1_Piensk graniczny" xfId="62"/>
    <cellStyle name="_PERSONAL_1_Piensk graniczny_PRZEDMIAR - szczegółowy" xfId="63"/>
    <cellStyle name="_PERSONAL_1_Piensk graniczny_PRZEDMIAR - zagreg." xfId="64"/>
    <cellStyle name="_PERSONAL_1_Polkowice 2 slepy" xfId="65"/>
    <cellStyle name="_PERSONAL_1_Polkowice 2 slepy_PRZEDMIAR - szczegółowy" xfId="66"/>
    <cellStyle name="_PERSONAL_1_Polkowice 2 slepy_PRZEDMIAR - zagreg." xfId="67"/>
    <cellStyle name="_PERSONAL_1_PRZEDMIAR - szczegółowy" xfId="68"/>
    <cellStyle name="_PERSONAL_1_PRZEDMIAR - zagreg." xfId="69"/>
    <cellStyle name="_PERSONAL_1_Serock1" xfId="70"/>
    <cellStyle name="_PERSONAL_1_Serock1_PRZEDMIAR - szczegółowy" xfId="71"/>
    <cellStyle name="_PERSONAL_1_Serock1_PRZEDMIAR - zagreg." xfId="72"/>
    <cellStyle name="_PERSONAL_1_Serock12" xfId="73"/>
    <cellStyle name="_PERSONAL_1_Serock12_PRZEDMIAR - szczegółowy" xfId="74"/>
    <cellStyle name="_PERSONAL_1_Serock12_PRZEDMIAR - zagreg." xfId="75"/>
    <cellStyle name="_PERSONAL_1_Swidnica inwest" xfId="76"/>
    <cellStyle name="_PERSONAL_1_Swidnica inwest_PRZEDMIAR - szczegółowy" xfId="77"/>
    <cellStyle name="_PERSONAL_1_Swidnica inwest_PRZEDMIAR - zagreg." xfId="78"/>
    <cellStyle name="_PERSONAL_1_Tarnowka Inwestorski" xfId="79"/>
    <cellStyle name="_PERSONAL_1_Tarnowka Inwestorski_PRZEDMIAR - szczegółowy" xfId="80"/>
    <cellStyle name="_PERSONAL_1_Tarnowka Inwestorski_PRZEDMIAR - zagreg." xfId="81"/>
    <cellStyle name="_PERSONAL_1_Wd22 Inwest 2709" xfId="82"/>
    <cellStyle name="_PERSONAL_1_Wd22 Inwest 2709_PRZEDMIAR - szczegółowy" xfId="83"/>
    <cellStyle name="_PERSONAL_1_Wd22 Inwest 2709_PRZEDMIAR - zagreg." xfId="84"/>
    <cellStyle name="_PERSONAL_PRZEDMIAR - szczegółowy" xfId="85"/>
    <cellStyle name="_PERSONAL_PRZEDMIAR - zagreg." xfId="86"/>
    <cellStyle name="20% - Accent1" xfId="87"/>
    <cellStyle name="20% - Accent2" xfId="88"/>
    <cellStyle name="20% - Accent3" xfId="89"/>
    <cellStyle name="20% - Accent4" xfId="90"/>
    <cellStyle name="20% - Accent5" xfId="91"/>
    <cellStyle name="20% - Accent6" xfId="92"/>
    <cellStyle name="20% - akcent 1" xfId="93"/>
    <cellStyle name="20% - akcent 2" xfId="94"/>
    <cellStyle name="20% - akcent 3" xfId="95"/>
    <cellStyle name="20% - akcent 4" xfId="96"/>
    <cellStyle name="20% - akcent 5" xfId="97"/>
    <cellStyle name="20% - akcent 6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- akcent 1" xfId="105"/>
    <cellStyle name="40% - akcent 2" xfId="106"/>
    <cellStyle name="40% - akcent 3" xfId="107"/>
    <cellStyle name="40% - akcent 4" xfId="108"/>
    <cellStyle name="40% - akcent 5" xfId="109"/>
    <cellStyle name="40% - akcent 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akcent 1" xfId="117"/>
    <cellStyle name="60% - akcent 2" xfId="118"/>
    <cellStyle name="60% - akcent 3" xfId="119"/>
    <cellStyle name="60% - akcent 4" xfId="120"/>
    <cellStyle name="60% - akcent 5" xfId="121"/>
    <cellStyle name="60% - akcent 6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Akcent 1" xfId="129"/>
    <cellStyle name="Akcent 2" xfId="130"/>
    <cellStyle name="Akcent 3" xfId="131"/>
    <cellStyle name="Akcent 4" xfId="132"/>
    <cellStyle name="Akcent 5" xfId="133"/>
    <cellStyle name="Akcent 6" xfId="134"/>
    <cellStyle name="Bad" xfId="135"/>
    <cellStyle name="Calculation" xfId="136"/>
    <cellStyle name="Check Cell" xfId="137"/>
    <cellStyle name="Comma [0]_laroux" xfId="138"/>
    <cellStyle name="Comma_KI-Wiraowa-Okcie" xfId="139"/>
    <cellStyle name="Currency [0]_laroux" xfId="140"/>
    <cellStyle name="Currency_laroux" xfId="141"/>
    <cellStyle name="Dane wejściowe" xfId="142"/>
    <cellStyle name="Dane wyjściowe" xfId="143"/>
    <cellStyle name="Dobre" xfId="144"/>
    <cellStyle name="Comma" xfId="145"/>
    <cellStyle name="Comma [0]" xfId="146"/>
    <cellStyle name="Explanatory Text" xfId="147"/>
    <cellStyle name="Good" xfId="148"/>
    <cellStyle name="Heading 1" xfId="149"/>
    <cellStyle name="Heading 2" xfId="150"/>
    <cellStyle name="Heading 3" xfId="151"/>
    <cellStyle name="Heading 4" xfId="152"/>
    <cellStyle name="Hyperlink" xfId="153"/>
    <cellStyle name="Input" xfId="154"/>
    <cellStyle name="Komórka połączona" xfId="155"/>
    <cellStyle name="Komórka zaznaczona" xfId="156"/>
    <cellStyle name="Linked Cell" xfId="157"/>
    <cellStyle name="Nagłówek 1" xfId="158"/>
    <cellStyle name="Nagłówek 2" xfId="159"/>
    <cellStyle name="Nagłówek 3" xfId="160"/>
    <cellStyle name="Nagłówek 4" xfId="161"/>
    <cellStyle name="Neutral" xfId="162"/>
    <cellStyle name="Neutralne" xfId="163"/>
    <cellStyle name="None" xfId="164"/>
    <cellStyle name="Normal_KI-Wiraowa-Okcie" xfId="165"/>
    <cellStyle name="normální_laroux" xfId="166"/>
    <cellStyle name="Normalny_Droga S5 - przedmiar drogowy wersja 30_09" xfId="167"/>
    <cellStyle name="Normalny_Kosztorys inwestorski-S5-melioracje" xfId="168"/>
    <cellStyle name="Normalny_KOSZTORYS OFERTOWY - roboty elektryczne" xfId="169"/>
    <cellStyle name="Normalny_POL" xfId="170"/>
    <cellStyle name="Normalny_PRZEDMIAR - Wodoc. i kanalizacja" xfId="171"/>
    <cellStyle name="Normalny_WC_PRZEDMIARY" xfId="172"/>
    <cellStyle name="Note" xfId="173"/>
    <cellStyle name="Obliczenia" xfId="174"/>
    <cellStyle name="Followed Hyperlink" xfId="175"/>
    <cellStyle name="Opis" xfId="176"/>
    <cellStyle name="Output" xfId="177"/>
    <cellStyle name="Percent" xfId="178"/>
    <cellStyle name="Styl 1" xfId="179"/>
    <cellStyle name="Suma" xfId="180"/>
    <cellStyle name="Tekst objaśnienia" xfId="181"/>
    <cellStyle name="Tekst ostrzeżenia" xfId="182"/>
    <cellStyle name="Title" xfId="183"/>
    <cellStyle name="Total" xfId="184"/>
    <cellStyle name="Tytuł" xfId="185"/>
    <cellStyle name="Uwaga" xfId="186"/>
    <cellStyle name="Currency" xfId="187"/>
    <cellStyle name="Currency [0]" xfId="188"/>
    <cellStyle name="Warning Text" xfId="189"/>
    <cellStyle name="Złe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rmocarski\Pulpit\siec.%20wod.%20k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5%20kosztorys%20inwestorski\kosztorys%20inwestorski%20cz.%20I\Wymagania%20og&#243;lne\S5%20kosztorys%20ofertowy_og&#243;l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l\slowni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Sieć wodoc. i kanaliz. "/>
      <sheetName val="6.Sieć wodoc. i kanaliz. (2)"/>
      <sheetName val="6.Sieć wodoc. i kanaliz.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wymagania ogólne"/>
      <sheetName val="Arkusz2"/>
      <sheetName val="Arkusz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20" zoomScaleNormal="120" workbookViewId="0" topLeftCell="A41">
      <selection activeCell="J44" sqref="J44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45.28125" style="0" customWidth="1"/>
    <col min="4" max="4" width="7.8515625" style="0" customWidth="1"/>
    <col min="5" max="5" width="10.8515625" style="0" customWidth="1"/>
    <col min="6" max="6" width="10.00390625" style="0" customWidth="1"/>
    <col min="7" max="7" width="13.140625" style="0" customWidth="1"/>
    <col min="8" max="16384" width="9.140625" style="32" customWidth="1"/>
  </cols>
  <sheetData>
    <row r="1" spans="1:7" s="30" customFormat="1" ht="15" customHeight="1">
      <c r="A1" s="41"/>
      <c r="B1" s="41"/>
      <c r="C1" s="42"/>
      <c r="D1" s="42"/>
      <c r="E1" s="42"/>
      <c r="F1" s="43"/>
      <c r="G1" s="43"/>
    </row>
    <row r="2" spans="1:7" s="30" customFormat="1" ht="15" customHeight="1">
      <c r="A2" s="41"/>
      <c r="B2" s="41"/>
      <c r="C2" s="42"/>
      <c r="D2" s="42"/>
      <c r="E2" s="42"/>
      <c r="F2" s="43"/>
      <c r="G2" s="43"/>
    </row>
    <row r="3" spans="1:7" s="30" customFormat="1" ht="15" customHeight="1">
      <c r="A3" s="41"/>
      <c r="B3" s="41"/>
      <c r="C3" s="42"/>
      <c r="D3" s="42"/>
      <c r="E3" s="42"/>
      <c r="F3" s="43"/>
      <c r="G3" s="43"/>
    </row>
    <row r="4" spans="1:7" s="30" customFormat="1" ht="15" customHeight="1">
      <c r="A4" s="41"/>
      <c r="B4" s="41"/>
      <c r="C4" s="42"/>
      <c r="D4" s="42"/>
      <c r="E4" s="42"/>
      <c r="F4" s="43"/>
      <c r="G4" s="43"/>
    </row>
    <row r="5" spans="1:7" s="3" customFormat="1" ht="27.75" customHeight="1" thickBot="1">
      <c r="A5" s="118" t="s">
        <v>13</v>
      </c>
      <c r="B5" s="47" t="s">
        <v>14</v>
      </c>
      <c r="C5" s="48" t="s">
        <v>15</v>
      </c>
      <c r="D5" s="108" t="s">
        <v>16</v>
      </c>
      <c r="E5" s="109"/>
      <c r="F5" s="49" t="s">
        <v>6</v>
      </c>
      <c r="G5" s="49" t="s">
        <v>7</v>
      </c>
    </row>
    <row r="6" spans="1:7" s="3" customFormat="1" ht="27.75" customHeight="1">
      <c r="A6" s="119"/>
      <c r="B6" s="58" t="s">
        <v>17</v>
      </c>
      <c r="C6" s="59" t="s">
        <v>18</v>
      </c>
      <c r="D6" s="4" t="s">
        <v>19</v>
      </c>
      <c r="E6" s="62" t="s">
        <v>20</v>
      </c>
      <c r="F6" s="60" t="s">
        <v>8</v>
      </c>
      <c r="G6" s="44" t="s">
        <v>9</v>
      </c>
    </row>
    <row r="7" spans="1:7" s="3" customFormat="1" ht="27.7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61">
        <v>6</v>
      </c>
      <c r="G7" s="61">
        <v>7</v>
      </c>
    </row>
    <row r="8" spans="1:7" s="18" customFormat="1" ht="21.75" customHeight="1">
      <c r="A8" s="50" t="s">
        <v>48</v>
      </c>
      <c r="B8" s="27" t="s">
        <v>34</v>
      </c>
      <c r="C8" s="65" t="s">
        <v>23</v>
      </c>
      <c r="D8" s="66"/>
      <c r="E8" s="67"/>
      <c r="F8" s="67"/>
      <c r="G8" s="69"/>
    </row>
    <row r="9" spans="1:7" s="3" customFormat="1" ht="33" customHeight="1">
      <c r="A9" s="51" t="s">
        <v>12</v>
      </c>
      <c r="B9" s="4" t="s">
        <v>22</v>
      </c>
      <c r="C9" s="9" t="s">
        <v>24</v>
      </c>
      <c r="D9" s="10" t="s">
        <v>35</v>
      </c>
      <c r="E9" s="11" t="s">
        <v>35</v>
      </c>
      <c r="F9" s="11" t="s">
        <v>35</v>
      </c>
      <c r="G9" s="52" t="s">
        <v>35</v>
      </c>
    </row>
    <row r="10" spans="1:7" s="18" customFormat="1" ht="33" customHeight="1">
      <c r="A10" s="53">
        <v>1</v>
      </c>
      <c r="B10" s="12"/>
      <c r="C10" s="13" t="s">
        <v>41</v>
      </c>
      <c r="D10" s="14" t="s">
        <v>30</v>
      </c>
      <c r="E10" s="24">
        <v>0.17</v>
      </c>
      <c r="F10" s="25"/>
      <c r="G10" s="70"/>
    </row>
    <row r="11" spans="1:7" s="3" customFormat="1" ht="33" customHeight="1">
      <c r="A11" s="51" t="s">
        <v>12</v>
      </c>
      <c r="B11" s="4" t="s">
        <v>76</v>
      </c>
      <c r="C11" s="9" t="s">
        <v>77</v>
      </c>
      <c r="D11" s="10" t="s">
        <v>35</v>
      </c>
      <c r="E11" s="11" t="s">
        <v>35</v>
      </c>
      <c r="F11" s="11" t="s">
        <v>35</v>
      </c>
      <c r="G11" s="52" t="s">
        <v>35</v>
      </c>
    </row>
    <row r="12" spans="1:7" s="3" customFormat="1" ht="33" customHeight="1">
      <c r="A12" s="54">
        <v>2</v>
      </c>
      <c r="B12" s="26"/>
      <c r="C12" s="28" t="s">
        <v>95</v>
      </c>
      <c r="D12" s="15" t="s">
        <v>47</v>
      </c>
      <c r="E12" s="24">
        <f>17.5*0.5</f>
        <v>8.75</v>
      </c>
      <c r="F12" s="25"/>
      <c r="G12" s="70"/>
    </row>
    <row r="13" spans="1:7" s="3" customFormat="1" ht="33" customHeight="1">
      <c r="A13" s="51" t="s">
        <v>12</v>
      </c>
      <c r="B13" s="4" t="s">
        <v>43</v>
      </c>
      <c r="C13" s="9" t="s">
        <v>44</v>
      </c>
      <c r="D13" s="10" t="s">
        <v>35</v>
      </c>
      <c r="E13" s="11" t="s">
        <v>35</v>
      </c>
      <c r="F13" s="11" t="s">
        <v>35</v>
      </c>
      <c r="G13" s="52" t="s">
        <v>35</v>
      </c>
    </row>
    <row r="14" spans="1:7" s="3" customFormat="1" ht="48" customHeight="1">
      <c r="A14" s="54">
        <v>3</v>
      </c>
      <c r="B14" s="26"/>
      <c r="C14" s="28" t="s">
        <v>96</v>
      </c>
      <c r="D14" s="14" t="s">
        <v>36</v>
      </c>
      <c r="E14" s="24">
        <v>347.9</v>
      </c>
      <c r="F14" s="25"/>
      <c r="G14" s="70"/>
    </row>
    <row r="15" spans="1:7" s="3" customFormat="1" ht="48" customHeight="1">
      <c r="A15" s="54">
        <v>4</v>
      </c>
      <c r="B15" s="26"/>
      <c r="C15" s="28" t="s">
        <v>98</v>
      </c>
      <c r="D15" s="14" t="s">
        <v>36</v>
      </c>
      <c r="E15" s="24">
        <v>347.9</v>
      </c>
      <c r="F15" s="25"/>
      <c r="G15" s="70"/>
    </row>
    <row r="16" spans="1:7" s="3" customFormat="1" ht="67.5" customHeight="1">
      <c r="A16" s="54">
        <v>5</v>
      </c>
      <c r="B16" s="26"/>
      <c r="C16" s="28" t="s">
        <v>99</v>
      </c>
      <c r="D16" s="15" t="s">
        <v>47</v>
      </c>
      <c r="E16" s="24">
        <f>(32.6+135.2-11.3-9-3-5.2)*2.3+(172-2-5.3-5.8-9.9-3.2-4.8)*2.2</f>
        <v>630.59</v>
      </c>
      <c r="F16" s="25"/>
      <c r="G16" s="70"/>
    </row>
    <row r="17" spans="1:7" s="3" customFormat="1" ht="60" customHeight="1">
      <c r="A17" s="54">
        <v>6</v>
      </c>
      <c r="B17" s="26"/>
      <c r="C17" s="28" t="s">
        <v>97</v>
      </c>
      <c r="D17" s="15" t="s">
        <v>47</v>
      </c>
      <c r="E17" s="24">
        <f>23*5.2+(11.3+9+3+5.2)*5.4+(2+5.3+5.8+9.9+3.2+4.8)*3.15</f>
        <v>371.15</v>
      </c>
      <c r="F17" s="25"/>
      <c r="G17" s="70"/>
    </row>
    <row r="18" spans="1:7" s="3" customFormat="1" ht="60" customHeight="1">
      <c r="A18" s="54">
        <v>7</v>
      </c>
      <c r="B18" s="26"/>
      <c r="C18" s="28" t="s">
        <v>100</v>
      </c>
      <c r="D18" s="14" t="s">
        <v>65</v>
      </c>
      <c r="E18" s="24">
        <f>347.9*(0.045+0.11)+630.59*0.06+371.15*0.15</f>
        <v>147.43</v>
      </c>
      <c r="F18" s="25"/>
      <c r="G18" s="70"/>
    </row>
    <row r="19" spans="1:7" s="1" customFormat="1" ht="21.75" customHeight="1">
      <c r="A19" s="51" t="s">
        <v>12</v>
      </c>
      <c r="B19" s="15"/>
      <c r="C19" s="110" t="s">
        <v>0</v>
      </c>
      <c r="D19" s="111"/>
      <c r="E19" s="111"/>
      <c r="F19" s="112"/>
      <c r="G19" s="24"/>
    </row>
    <row r="20" spans="1:7" s="18" customFormat="1" ht="21.75" customHeight="1">
      <c r="A20" s="55" t="s">
        <v>49</v>
      </c>
      <c r="B20" s="5" t="s">
        <v>75</v>
      </c>
      <c r="C20" s="65" t="s">
        <v>69</v>
      </c>
      <c r="D20" s="66"/>
      <c r="E20" s="67"/>
      <c r="F20" s="67"/>
      <c r="G20" s="68"/>
    </row>
    <row r="21" spans="1:7" s="3" customFormat="1" ht="33" customHeight="1">
      <c r="A21" s="51" t="s">
        <v>12</v>
      </c>
      <c r="B21" s="4" t="s">
        <v>70</v>
      </c>
      <c r="C21" s="9" t="s">
        <v>71</v>
      </c>
      <c r="D21" s="10" t="s">
        <v>35</v>
      </c>
      <c r="E21" s="11" t="s">
        <v>35</v>
      </c>
      <c r="F21" s="11" t="s">
        <v>35</v>
      </c>
      <c r="G21" s="52" t="s">
        <v>35</v>
      </c>
    </row>
    <row r="22" spans="1:7" s="18" customFormat="1" ht="62.25" customHeight="1">
      <c r="A22" s="53">
        <v>8</v>
      </c>
      <c r="B22" s="16"/>
      <c r="C22" s="13" t="s">
        <v>94</v>
      </c>
      <c r="D22" s="14" t="s">
        <v>65</v>
      </c>
      <c r="E22" s="24">
        <f>1399.2*0.2</f>
        <v>279.84</v>
      </c>
      <c r="F22" s="23"/>
      <c r="G22" s="70"/>
    </row>
    <row r="23" spans="1:7" s="1" customFormat="1" ht="21.75" customHeight="1">
      <c r="A23" s="51" t="s">
        <v>12</v>
      </c>
      <c r="B23" s="15"/>
      <c r="C23" s="110" t="s">
        <v>72</v>
      </c>
      <c r="D23" s="111"/>
      <c r="E23" s="111"/>
      <c r="F23" s="112"/>
      <c r="G23" s="24"/>
    </row>
    <row r="24" spans="1:7" s="18" customFormat="1" ht="21.75" customHeight="1">
      <c r="A24" s="55" t="s">
        <v>50</v>
      </c>
      <c r="B24" s="5" t="s">
        <v>32</v>
      </c>
      <c r="C24" s="65" t="s">
        <v>33</v>
      </c>
      <c r="D24" s="66"/>
      <c r="E24" s="67"/>
      <c r="F24" s="67"/>
      <c r="G24" s="68"/>
    </row>
    <row r="25" spans="1:7" s="3" customFormat="1" ht="33" customHeight="1">
      <c r="A25" s="51" t="s">
        <v>12</v>
      </c>
      <c r="B25" s="4" t="s">
        <v>78</v>
      </c>
      <c r="C25" s="9" t="s">
        <v>79</v>
      </c>
      <c r="D25" s="10" t="s">
        <v>35</v>
      </c>
      <c r="E25" s="11" t="s">
        <v>35</v>
      </c>
      <c r="F25" s="11" t="s">
        <v>35</v>
      </c>
      <c r="G25" s="52" t="s">
        <v>35</v>
      </c>
    </row>
    <row r="26" spans="1:7" s="18" customFormat="1" ht="48" customHeight="1">
      <c r="A26" s="53">
        <v>9</v>
      </c>
      <c r="B26" s="16"/>
      <c r="C26" s="13" t="s">
        <v>93</v>
      </c>
      <c r="D26" s="15" t="s">
        <v>47</v>
      </c>
      <c r="E26" s="24">
        <v>1399.2</v>
      </c>
      <c r="F26" s="23"/>
      <c r="G26" s="70"/>
    </row>
    <row r="27" spans="1:7" s="3" customFormat="1" ht="33" customHeight="1">
      <c r="A27" s="51" t="s">
        <v>12</v>
      </c>
      <c r="B27" s="4" t="s">
        <v>74</v>
      </c>
      <c r="C27" s="9" t="s">
        <v>66</v>
      </c>
      <c r="D27" s="10" t="s">
        <v>35</v>
      </c>
      <c r="E27" s="11" t="s">
        <v>35</v>
      </c>
      <c r="F27" s="11" t="s">
        <v>35</v>
      </c>
      <c r="G27" s="52" t="s">
        <v>35</v>
      </c>
    </row>
    <row r="28" spans="1:7" s="18" customFormat="1" ht="67.5" customHeight="1">
      <c r="A28" s="53">
        <v>10</v>
      </c>
      <c r="B28" s="16"/>
      <c r="C28" s="13" t="s">
        <v>92</v>
      </c>
      <c r="D28" s="15" t="s">
        <v>47</v>
      </c>
      <c r="E28" s="24">
        <v>1399.2</v>
      </c>
      <c r="F28" s="23"/>
      <c r="G28" s="70"/>
    </row>
    <row r="29" spans="1:7" s="1" customFormat="1" ht="21.75" customHeight="1">
      <c r="A29" s="51" t="s">
        <v>12</v>
      </c>
      <c r="B29" s="15"/>
      <c r="C29" s="110" t="s">
        <v>1</v>
      </c>
      <c r="D29" s="111"/>
      <c r="E29" s="111"/>
      <c r="F29" s="112"/>
      <c r="G29" s="24"/>
    </row>
    <row r="30" spans="1:7" s="18" customFormat="1" ht="21.75" customHeight="1">
      <c r="A30" s="55" t="s">
        <v>51</v>
      </c>
      <c r="B30" s="5" t="s">
        <v>4</v>
      </c>
      <c r="C30" s="6" t="s">
        <v>53</v>
      </c>
      <c r="D30" s="7"/>
      <c r="E30" s="8"/>
      <c r="F30" s="8"/>
      <c r="G30" s="56"/>
    </row>
    <row r="31" spans="1:7" s="3" customFormat="1" ht="33" customHeight="1">
      <c r="A31" s="51" t="s">
        <v>12</v>
      </c>
      <c r="B31" s="4" t="s">
        <v>80</v>
      </c>
      <c r="C31" s="9" t="s">
        <v>81</v>
      </c>
      <c r="D31" s="10" t="s">
        <v>35</v>
      </c>
      <c r="E31" s="11" t="s">
        <v>35</v>
      </c>
      <c r="F31" s="11" t="s">
        <v>35</v>
      </c>
      <c r="G31" s="52" t="s">
        <v>35</v>
      </c>
    </row>
    <row r="32" spans="1:7" s="18" customFormat="1" ht="60" customHeight="1">
      <c r="A32" s="53">
        <v>11</v>
      </c>
      <c r="B32" s="12"/>
      <c r="C32" s="13" t="s">
        <v>91</v>
      </c>
      <c r="D32" s="15" t="s">
        <v>47</v>
      </c>
      <c r="E32" s="24">
        <v>1399.2</v>
      </c>
      <c r="F32" s="23"/>
      <c r="G32" s="70"/>
    </row>
    <row r="33" spans="1:7" s="1" customFormat="1" ht="21.75" customHeight="1">
      <c r="A33" s="51" t="s">
        <v>12</v>
      </c>
      <c r="B33" s="15"/>
      <c r="C33" s="110" t="s">
        <v>62</v>
      </c>
      <c r="D33" s="111"/>
      <c r="E33" s="111"/>
      <c r="F33" s="112"/>
      <c r="G33" s="24"/>
    </row>
    <row r="34" spans="1:7" s="18" customFormat="1" ht="21.75" customHeight="1">
      <c r="A34" s="55" t="s">
        <v>52</v>
      </c>
      <c r="B34" s="5" t="s">
        <v>83</v>
      </c>
      <c r="C34" s="65" t="s">
        <v>84</v>
      </c>
      <c r="D34" s="66"/>
      <c r="E34" s="67"/>
      <c r="F34" s="67"/>
      <c r="G34" s="68"/>
    </row>
    <row r="35" spans="1:7" s="3" customFormat="1" ht="33" customHeight="1">
      <c r="A35" s="51" t="s">
        <v>12</v>
      </c>
      <c r="B35" s="4" t="s">
        <v>82</v>
      </c>
      <c r="C35" s="9" t="s">
        <v>85</v>
      </c>
      <c r="D35" s="10" t="s">
        <v>35</v>
      </c>
      <c r="E35" s="11" t="s">
        <v>35</v>
      </c>
      <c r="F35" s="11" t="s">
        <v>35</v>
      </c>
      <c r="G35" s="52" t="s">
        <v>35</v>
      </c>
    </row>
    <row r="36" spans="1:7" s="18" customFormat="1" ht="48" customHeight="1">
      <c r="A36" s="53">
        <v>12</v>
      </c>
      <c r="B36" s="16"/>
      <c r="C36" s="13" t="s">
        <v>87</v>
      </c>
      <c r="D36" s="14" t="s">
        <v>21</v>
      </c>
      <c r="E36" s="24">
        <v>3</v>
      </c>
      <c r="F36" s="23"/>
      <c r="G36" s="70"/>
    </row>
    <row r="37" spans="1:7" s="1" customFormat="1" ht="21.75" customHeight="1">
      <c r="A37" s="51" t="s">
        <v>12</v>
      </c>
      <c r="B37" s="15"/>
      <c r="C37" s="110" t="s">
        <v>86</v>
      </c>
      <c r="D37" s="111"/>
      <c r="E37" s="111"/>
      <c r="F37" s="112"/>
      <c r="G37" s="24"/>
    </row>
    <row r="38" spans="1:7" s="18" customFormat="1" ht="21.75" customHeight="1">
      <c r="A38" s="55" t="s">
        <v>73</v>
      </c>
      <c r="B38" s="5" t="s">
        <v>25</v>
      </c>
      <c r="C38" s="65" t="s">
        <v>26</v>
      </c>
      <c r="D38" s="66"/>
      <c r="E38" s="67"/>
      <c r="F38" s="67"/>
      <c r="G38" s="68"/>
    </row>
    <row r="39" spans="1:7" s="3" customFormat="1" ht="21.75" customHeight="1">
      <c r="A39" s="51" t="s">
        <v>12</v>
      </c>
      <c r="B39" s="4" t="s">
        <v>27</v>
      </c>
      <c r="C39" s="9" t="s">
        <v>28</v>
      </c>
      <c r="D39" s="10" t="s">
        <v>35</v>
      </c>
      <c r="E39" s="11" t="s">
        <v>35</v>
      </c>
      <c r="F39" s="11" t="s">
        <v>35</v>
      </c>
      <c r="G39" s="52" t="s">
        <v>35</v>
      </c>
    </row>
    <row r="40" spans="1:7" s="18" customFormat="1" ht="63" customHeight="1">
      <c r="A40" s="53">
        <v>13</v>
      </c>
      <c r="B40" s="12"/>
      <c r="C40" s="17" t="s">
        <v>88</v>
      </c>
      <c r="D40" s="14" t="s">
        <v>36</v>
      </c>
      <c r="E40" s="24">
        <f>38.6+137.1+172.2</f>
        <v>347.9</v>
      </c>
      <c r="F40" s="23"/>
      <c r="G40" s="70"/>
    </row>
    <row r="41" spans="1:7" s="3" customFormat="1" ht="33" customHeight="1">
      <c r="A41" s="51" t="s">
        <v>12</v>
      </c>
      <c r="B41" s="4" t="s">
        <v>67</v>
      </c>
      <c r="C41" s="9" t="s">
        <v>68</v>
      </c>
      <c r="D41" s="10" t="s">
        <v>35</v>
      </c>
      <c r="E41" s="11" t="s">
        <v>35</v>
      </c>
      <c r="F41" s="11" t="s">
        <v>35</v>
      </c>
      <c r="G41" s="52" t="s">
        <v>35</v>
      </c>
    </row>
    <row r="42" spans="1:7" s="18" customFormat="1" ht="60" customHeight="1">
      <c r="A42" s="57">
        <v>14</v>
      </c>
      <c r="B42" s="12"/>
      <c r="C42" s="13" t="s">
        <v>89</v>
      </c>
      <c r="D42" s="15" t="s">
        <v>36</v>
      </c>
      <c r="E42" s="24">
        <f>(17+16)*4*1.5+48.3</f>
        <v>246.3</v>
      </c>
      <c r="F42" s="23"/>
      <c r="G42" s="70"/>
    </row>
    <row r="43" spans="1:7" s="3" customFormat="1" ht="33" customHeight="1">
      <c r="A43" s="51" t="s">
        <v>12</v>
      </c>
      <c r="B43" s="4" t="s">
        <v>29</v>
      </c>
      <c r="C43" s="9" t="s">
        <v>3</v>
      </c>
      <c r="D43" s="10" t="s">
        <v>35</v>
      </c>
      <c r="E43" s="11" t="s">
        <v>35</v>
      </c>
      <c r="F43" s="11" t="s">
        <v>35</v>
      </c>
      <c r="G43" s="52" t="s">
        <v>35</v>
      </c>
    </row>
    <row r="44" spans="1:7" s="18" customFormat="1" ht="60" customHeight="1">
      <c r="A44" s="57">
        <v>15</v>
      </c>
      <c r="B44" s="12"/>
      <c r="C44" s="13" t="s">
        <v>90</v>
      </c>
      <c r="D44" s="15" t="s">
        <v>47</v>
      </c>
      <c r="E44" s="24">
        <f>347.9*0.2</f>
        <v>69.58</v>
      </c>
      <c r="F44" s="23"/>
      <c r="G44" s="70"/>
    </row>
    <row r="45" spans="1:7" s="1" customFormat="1" ht="21.75" customHeight="1">
      <c r="A45" s="51" t="s">
        <v>12</v>
      </c>
      <c r="B45" s="15"/>
      <c r="C45" s="110" t="s">
        <v>2</v>
      </c>
      <c r="D45" s="111"/>
      <c r="E45" s="111"/>
      <c r="F45" s="112"/>
      <c r="G45" s="24"/>
    </row>
    <row r="46" spans="1:7" s="18" customFormat="1" ht="21.75" customHeight="1">
      <c r="A46" s="55" t="s">
        <v>101</v>
      </c>
      <c r="B46" s="5"/>
      <c r="C46" s="65" t="s">
        <v>54</v>
      </c>
      <c r="D46" s="66"/>
      <c r="E46" s="67"/>
      <c r="F46" s="67"/>
      <c r="G46" s="68"/>
    </row>
    <row r="47" spans="1:7" s="3" customFormat="1" ht="21.75" customHeight="1">
      <c r="A47" s="51" t="s">
        <v>12</v>
      </c>
      <c r="B47" s="4"/>
      <c r="C47" s="9" t="s">
        <v>46</v>
      </c>
      <c r="D47" s="10" t="s">
        <v>35</v>
      </c>
      <c r="E47" s="11" t="s">
        <v>35</v>
      </c>
      <c r="F47" s="11" t="s">
        <v>35</v>
      </c>
      <c r="G47" s="52" t="s">
        <v>35</v>
      </c>
    </row>
    <row r="48" spans="1:7" s="1" customFormat="1" ht="48" customHeight="1">
      <c r="A48" s="53">
        <v>16</v>
      </c>
      <c r="B48" s="15"/>
      <c r="C48" s="73" t="s">
        <v>45</v>
      </c>
      <c r="D48" s="15" t="s">
        <v>21</v>
      </c>
      <c r="E48" s="24">
        <v>27</v>
      </c>
      <c r="F48" s="24"/>
      <c r="G48" s="70"/>
    </row>
    <row r="49" spans="1:7" s="1" customFormat="1" ht="21.75" customHeight="1" thickBot="1">
      <c r="A49" s="51" t="s">
        <v>12</v>
      </c>
      <c r="B49" s="15"/>
      <c r="C49" s="110" t="s">
        <v>63</v>
      </c>
      <c r="D49" s="111"/>
      <c r="E49" s="111"/>
      <c r="F49" s="112"/>
      <c r="G49" s="63"/>
    </row>
    <row r="50" spans="1:7" s="19" customFormat="1" ht="21.75" customHeight="1" thickBot="1">
      <c r="A50" s="115" t="s">
        <v>40</v>
      </c>
      <c r="B50" s="116"/>
      <c r="C50" s="116"/>
      <c r="D50" s="116"/>
      <c r="E50" s="116"/>
      <c r="F50" s="116"/>
      <c r="G50" s="64"/>
    </row>
    <row r="51" spans="1:7" s="31" customFormat="1" ht="18" customHeight="1">
      <c r="A51" s="20"/>
      <c r="B51" s="20"/>
      <c r="C51" s="20"/>
      <c r="D51" s="20"/>
      <c r="E51" s="21"/>
      <c r="F51" s="21" t="s">
        <v>104</v>
      </c>
      <c r="G51" s="22"/>
    </row>
    <row r="52" spans="1:7" s="31" customFormat="1" ht="12.75">
      <c r="A52" s="39" t="s">
        <v>10</v>
      </c>
      <c r="B52" s="39"/>
      <c r="C52" s="39"/>
      <c r="D52" s="39"/>
      <c r="E52" s="39"/>
      <c r="F52" s="39"/>
      <c r="G52" s="39"/>
    </row>
    <row r="53" spans="1:7" s="31" customFormat="1" ht="12.75" customHeight="1">
      <c r="A53" s="117" t="s">
        <v>11</v>
      </c>
      <c r="B53" s="117"/>
      <c r="C53" s="117"/>
      <c r="D53" s="117"/>
      <c r="E53" s="117"/>
      <c r="F53" s="117"/>
      <c r="G53" s="117"/>
    </row>
    <row r="55" spans="2:7" ht="17.25" customHeight="1">
      <c r="B55" s="71" t="s">
        <v>42</v>
      </c>
      <c r="C55" s="114"/>
      <c r="D55" s="114"/>
      <c r="E55" s="114"/>
      <c r="F55" s="114"/>
      <c r="G55" s="114"/>
    </row>
    <row r="56" spans="2:7" ht="12.75">
      <c r="B56" s="46"/>
      <c r="C56" s="38"/>
      <c r="D56" s="38"/>
      <c r="E56" s="38"/>
      <c r="F56" s="38"/>
      <c r="G56" s="38"/>
    </row>
    <row r="58" spans="5:6" ht="12.75">
      <c r="E58" s="93"/>
      <c r="F58" s="93"/>
    </row>
    <row r="59" spans="5:6" ht="63" customHeight="1">
      <c r="E59" s="94"/>
      <c r="F59" s="94"/>
    </row>
    <row r="78" ht="12.75">
      <c r="H78" s="32" t="s">
        <v>105</v>
      </c>
    </row>
  </sheetData>
  <sheetProtection/>
  <mergeCells count="14">
    <mergeCell ref="C55:G55"/>
    <mergeCell ref="A50:F50"/>
    <mergeCell ref="A53:G53"/>
    <mergeCell ref="C37:F37"/>
    <mergeCell ref="A5:A6"/>
    <mergeCell ref="C49:F49"/>
    <mergeCell ref="C45:F45"/>
    <mergeCell ref="C23:F23"/>
    <mergeCell ref="E58:F58"/>
    <mergeCell ref="E59:F59"/>
    <mergeCell ref="D5:E5"/>
    <mergeCell ref="C19:F19"/>
    <mergeCell ref="C29:F29"/>
    <mergeCell ref="C33:F33"/>
  </mergeCells>
  <printOptions/>
  <pageMargins left="0.5118110236220472" right="0.31496062992125984" top="0.7480314960629921" bottom="0.7086614173228347" header="0.31496062992125984" footer="0.31496062992125984"/>
  <pageSetup horizontalDpi="300" verticalDpi="300" orientation="portrait" paperSize="9" scale="90" r:id="rId1"/>
  <headerFooter alignWithMargins="0">
    <oddHeader>&amp;C&amp;"Verdana,Normalny"&amp;8&amp;UNawierzchnia chodnika z miejscami parkingowymi na ul. Kantaka w Ostrowie Wielkopolskim</oddHeader>
    <oddFooter>&amp;CStrona &amp;P</oddFooter>
  </headerFooter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="120" zoomScaleNormal="120" workbookViewId="0" topLeftCell="A58">
      <selection activeCell="A68" sqref="A6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45.28125" style="0" customWidth="1"/>
    <col min="4" max="4" width="7.8515625" style="0" customWidth="1"/>
    <col min="5" max="5" width="10.8515625" style="0" customWidth="1"/>
    <col min="6" max="6" width="10.00390625" style="0" customWidth="1"/>
    <col min="7" max="7" width="13.140625" style="0" customWidth="1"/>
    <col min="8" max="16384" width="9.140625" style="32" customWidth="1"/>
  </cols>
  <sheetData>
    <row r="1" spans="1:7" s="18" customFormat="1" ht="99.75" customHeight="1">
      <c r="A1" s="33"/>
      <c r="B1" s="34"/>
      <c r="C1" s="35"/>
      <c r="D1" s="36"/>
      <c r="E1" s="37"/>
      <c r="F1" s="37"/>
      <c r="G1" s="37"/>
    </row>
    <row r="2" spans="1:7" s="2" customFormat="1" ht="21.75" customHeight="1">
      <c r="A2" s="84" t="s">
        <v>37</v>
      </c>
      <c r="B2" s="84"/>
      <c r="C2" s="84"/>
      <c r="D2" s="84"/>
      <c r="E2" s="84"/>
      <c r="F2" s="84"/>
      <c r="G2" s="84"/>
    </row>
    <row r="3" spans="1:7" s="2" customFormat="1" ht="21.75" customHeight="1" thickBot="1">
      <c r="A3" s="85" t="s">
        <v>31</v>
      </c>
      <c r="B3" s="85"/>
      <c r="C3" s="85"/>
      <c r="D3" s="85"/>
      <c r="E3" s="85"/>
      <c r="F3" s="85"/>
      <c r="G3" s="85"/>
    </row>
    <row r="4" spans="1:7" s="29" customFormat="1" ht="43.5" customHeight="1" thickTop="1">
      <c r="A4" s="86" t="s">
        <v>38</v>
      </c>
      <c r="B4" s="87"/>
      <c r="C4" s="77" t="s">
        <v>39</v>
      </c>
      <c r="D4" s="78"/>
      <c r="E4" s="79"/>
      <c r="F4" s="88" t="s">
        <v>57</v>
      </c>
      <c r="G4" s="89"/>
    </row>
    <row r="5" spans="1:7" s="30" customFormat="1" ht="30" customHeight="1">
      <c r="A5" s="80" t="s">
        <v>48</v>
      </c>
      <c r="B5" s="81"/>
      <c r="C5" s="90" t="s">
        <v>23</v>
      </c>
      <c r="D5" s="91"/>
      <c r="E5" s="92"/>
      <c r="F5" s="82">
        <f>G41</f>
        <v>0</v>
      </c>
      <c r="G5" s="83"/>
    </row>
    <row r="6" spans="1:7" s="30" customFormat="1" ht="30" customHeight="1">
      <c r="A6" s="80" t="s">
        <v>49</v>
      </c>
      <c r="B6" s="81"/>
      <c r="C6" s="90" t="s">
        <v>69</v>
      </c>
      <c r="D6" s="91"/>
      <c r="E6" s="92"/>
      <c r="F6" s="82">
        <f>G45</f>
        <v>0</v>
      </c>
      <c r="G6" s="83"/>
    </row>
    <row r="7" spans="1:7" s="30" customFormat="1" ht="30" customHeight="1">
      <c r="A7" s="80" t="s">
        <v>50</v>
      </c>
      <c r="B7" s="81"/>
      <c r="C7" s="90" t="s">
        <v>33</v>
      </c>
      <c r="D7" s="91"/>
      <c r="E7" s="92"/>
      <c r="F7" s="82">
        <f>G51</f>
        <v>0</v>
      </c>
      <c r="G7" s="83"/>
    </row>
    <row r="8" spans="1:7" s="30" customFormat="1" ht="30" customHeight="1">
      <c r="A8" s="80" t="s">
        <v>51</v>
      </c>
      <c r="B8" s="81"/>
      <c r="C8" s="90" t="s">
        <v>5</v>
      </c>
      <c r="D8" s="91"/>
      <c r="E8" s="92"/>
      <c r="F8" s="82">
        <f>G55</f>
        <v>0</v>
      </c>
      <c r="G8" s="83"/>
    </row>
    <row r="9" spans="1:7" s="30" customFormat="1" ht="30" customHeight="1">
      <c r="A9" s="80" t="s">
        <v>52</v>
      </c>
      <c r="B9" s="81"/>
      <c r="C9" s="74" t="s">
        <v>102</v>
      </c>
      <c r="D9" s="75"/>
      <c r="E9" s="76"/>
      <c r="F9" s="82">
        <f>G59</f>
        <v>0</v>
      </c>
      <c r="G9" s="83"/>
    </row>
    <row r="10" spans="1:7" s="30" customFormat="1" ht="30" customHeight="1">
      <c r="A10" s="95" t="s">
        <v>73</v>
      </c>
      <c r="B10" s="96"/>
      <c r="C10" s="90" t="s">
        <v>26</v>
      </c>
      <c r="D10" s="91"/>
      <c r="E10" s="92"/>
      <c r="F10" s="82">
        <f>G67</f>
        <v>0</v>
      </c>
      <c r="G10" s="83"/>
    </row>
    <row r="11" spans="1:7" s="30" customFormat="1" ht="30" customHeight="1" thickBot="1">
      <c r="A11" s="95" t="s">
        <v>101</v>
      </c>
      <c r="B11" s="96"/>
      <c r="C11" s="97" t="s">
        <v>54</v>
      </c>
      <c r="D11" s="98"/>
      <c r="E11" s="99"/>
      <c r="F11" s="100">
        <f>G71</f>
        <v>0</v>
      </c>
      <c r="G11" s="101"/>
    </row>
    <row r="12" spans="1:7" s="30" customFormat="1" ht="37.5" customHeight="1" thickBot="1" thickTop="1">
      <c r="A12" s="102"/>
      <c r="B12" s="103"/>
      <c r="C12" s="104" t="s">
        <v>60</v>
      </c>
      <c r="D12" s="104"/>
      <c r="E12" s="105"/>
      <c r="F12" s="106">
        <f>SUM(F5:F11)</f>
        <v>0</v>
      </c>
      <c r="G12" s="107"/>
    </row>
    <row r="13" spans="1:7" s="30" customFormat="1" ht="37.5" customHeight="1" thickBot="1" thickTop="1">
      <c r="A13" s="102"/>
      <c r="B13" s="103"/>
      <c r="C13" s="104" t="s">
        <v>58</v>
      </c>
      <c r="D13" s="104"/>
      <c r="E13" s="105"/>
      <c r="F13" s="106">
        <f>ROUND(F12*0.23,2)</f>
        <v>0</v>
      </c>
      <c r="G13" s="107"/>
    </row>
    <row r="14" spans="1:7" s="30" customFormat="1" ht="37.5" customHeight="1" thickBot="1" thickTop="1">
      <c r="A14" s="102"/>
      <c r="B14" s="103"/>
      <c r="C14" s="104" t="s">
        <v>59</v>
      </c>
      <c r="D14" s="104"/>
      <c r="E14" s="105"/>
      <c r="F14" s="106">
        <f>SUM(F12:G13)</f>
        <v>0</v>
      </c>
      <c r="G14" s="107"/>
    </row>
    <row r="15" spans="1:7" s="30" customFormat="1" ht="15" customHeight="1" thickTop="1">
      <c r="A15" s="41"/>
      <c r="B15" s="41"/>
      <c r="C15" s="42"/>
      <c r="D15" s="42"/>
      <c r="E15" s="42"/>
      <c r="F15" s="43"/>
      <c r="G15" s="43"/>
    </row>
    <row r="16" spans="1:7" s="30" customFormat="1" ht="27.75" customHeight="1">
      <c r="A16" s="41"/>
      <c r="B16" s="45" t="s">
        <v>61</v>
      </c>
      <c r="C16" s="114"/>
      <c r="D16" s="114"/>
      <c r="E16" s="114"/>
      <c r="F16" s="114"/>
      <c r="G16" s="114"/>
    </row>
    <row r="17" spans="1:7" s="30" customFormat="1" ht="15" customHeight="1">
      <c r="A17" s="41"/>
      <c r="B17" s="41"/>
      <c r="C17" s="42"/>
      <c r="D17" s="42"/>
      <c r="E17" s="42"/>
      <c r="F17" s="43"/>
      <c r="G17" s="43"/>
    </row>
    <row r="18" spans="5:6" ht="12.75">
      <c r="E18" s="93" t="s">
        <v>55</v>
      </c>
      <c r="F18" s="93"/>
    </row>
    <row r="19" spans="5:6" ht="69" customHeight="1">
      <c r="E19" s="94"/>
      <c r="F19" s="94"/>
    </row>
    <row r="20" spans="5:6" ht="14.25" customHeight="1">
      <c r="E20" s="113"/>
      <c r="F20" s="113"/>
    </row>
    <row r="21" spans="1:7" s="30" customFormat="1" ht="15" customHeight="1">
      <c r="A21" s="41"/>
      <c r="B21" s="41"/>
      <c r="C21" s="42"/>
      <c r="D21" s="42"/>
      <c r="E21" s="42"/>
      <c r="F21" s="43"/>
      <c r="G21" s="43"/>
    </row>
    <row r="22" spans="1:7" s="30" customFormat="1" ht="15" customHeight="1">
      <c r="A22" s="41"/>
      <c r="B22" s="41"/>
      <c r="C22" s="42"/>
      <c r="D22" s="42"/>
      <c r="E22" s="42"/>
      <c r="F22" s="43"/>
      <c r="G22" s="43"/>
    </row>
    <row r="23" spans="1:7" s="30" customFormat="1" ht="15" customHeight="1">
      <c r="A23" s="41"/>
      <c r="B23" s="41"/>
      <c r="C23" s="42"/>
      <c r="D23" s="42"/>
      <c r="E23" s="42"/>
      <c r="F23" s="43"/>
      <c r="G23" s="43"/>
    </row>
    <row r="24" spans="1:7" s="30" customFormat="1" ht="15" customHeight="1">
      <c r="A24" s="41"/>
      <c r="B24" s="41"/>
      <c r="C24" s="42"/>
      <c r="D24" s="42"/>
      <c r="E24" s="42"/>
      <c r="F24" s="43"/>
      <c r="G24" s="43"/>
    </row>
    <row r="25" spans="1:7" s="30" customFormat="1" ht="15" customHeight="1">
      <c r="A25" s="41"/>
      <c r="B25" s="41"/>
      <c r="C25" s="42"/>
      <c r="D25" s="42"/>
      <c r="E25" s="42"/>
      <c r="F25" s="43"/>
      <c r="G25" s="43"/>
    </row>
    <row r="26" spans="1:7" s="30" customFormat="1" ht="15" customHeight="1">
      <c r="A26" s="41"/>
      <c r="B26" s="41"/>
      <c r="C26" s="42"/>
      <c r="D26" s="42"/>
      <c r="E26" s="42"/>
      <c r="F26" s="43"/>
      <c r="G26" s="43"/>
    </row>
    <row r="27" spans="1:7" s="3" customFormat="1" ht="27.75" customHeight="1" thickBot="1">
      <c r="A27" s="118" t="s">
        <v>13</v>
      </c>
      <c r="B27" s="47" t="s">
        <v>14</v>
      </c>
      <c r="C27" s="48" t="s">
        <v>15</v>
      </c>
      <c r="D27" s="108" t="s">
        <v>16</v>
      </c>
      <c r="E27" s="109"/>
      <c r="F27" s="49" t="s">
        <v>6</v>
      </c>
      <c r="G27" s="49" t="s">
        <v>7</v>
      </c>
    </row>
    <row r="28" spans="1:7" s="3" customFormat="1" ht="27.75" customHeight="1">
      <c r="A28" s="119"/>
      <c r="B28" s="58" t="s">
        <v>17</v>
      </c>
      <c r="C28" s="59" t="s">
        <v>18</v>
      </c>
      <c r="D28" s="4" t="s">
        <v>19</v>
      </c>
      <c r="E28" s="62" t="s">
        <v>20</v>
      </c>
      <c r="F28" s="60" t="s">
        <v>8</v>
      </c>
      <c r="G28" s="44" t="s">
        <v>9</v>
      </c>
    </row>
    <row r="29" spans="1:7" s="3" customFormat="1" ht="27.75" customHeight="1">
      <c r="A29" s="40">
        <v>1</v>
      </c>
      <c r="B29" s="40">
        <v>2</v>
      </c>
      <c r="C29" s="40">
        <v>3</v>
      </c>
      <c r="D29" s="40">
        <v>4</v>
      </c>
      <c r="E29" s="40">
        <v>5</v>
      </c>
      <c r="F29" s="61">
        <v>6</v>
      </c>
      <c r="G29" s="61">
        <v>7</v>
      </c>
    </row>
    <row r="30" spans="1:7" s="18" customFormat="1" ht="21.75" customHeight="1">
      <c r="A30" s="50" t="s">
        <v>48</v>
      </c>
      <c r="B30" s="27" t="s">
        <v>34</v>
      </c>
      <c r="C30" s="65" t="s">
        <v>23</v>
      </c>
      <c r="D30" s="66"/>
      <c r="E30" s="67"/>
      <c r="F30" s="67"/>
      <c r="G30" s="69"/>
    </row>
    <row r="31" spans="1:7" s="3" customFormat="1" ht="33" customHeight="1">
      <c r="A31" s="51" t="s">
        <v>12</v>
      </c>
      <c r="B31" s="4" t="s">
        <v>22</v>
      </c>
      <c r="C31" s="9" t="s">
        <v>24</v>
      </c>
      <c r="D31" s="10" t="s">
        <v>35</v>
      </c>
      <c r="E31" s="11" t="s">
        <v>35</v>
      </c>
      <c r="F31" s="11" t="s">
        <v>35</v>
      </c>
      <c r="G31" s="52" t="s">
        <v>35</v>
      </c>
    </row>
    <row r="32" spans="1:7" s="18" customFormat="1" ht="33" customHeight="1">
      <c r="A32" s="53">
        <v>1</v>
      </c>
      <c r="B32" s="12"/>
      <c r="C32" s="13" t="s">
        <v>41</v>
      </c>
      <c r="D32" s="14" t="s">
        <v>30</v>
      </c>
      <c r="E32" s="24">
        <v>0.17</v>
      </c>
      <c r="F32" s="25"/>
      <c r="G32" s="70">
        <f>ROUND(E32*F32,2)</f>
        <v>0</v>
      </c>
    </row>
    <row r="33" spans="1:7" s="3" customFormat="1" ht="33" customHeight="1">
      <c r="A33" s="51" t="s">
        <v>12</v>
      </c>
      <c r="B33" s="4" t="s">
        <v>76</v>
      </c>
      <c r="C33" s="9" t="s">
        <v>77</v>
      </c>
      <c r="D33" s="10" t="s">
        <v>35</v>
      </c>
      <c r="E33" s="11" t="s">
        <v>35</v>
      </c>
      <c r="F33" s="11" t="s">
        <v>35</v>
      </c>
      <c r="G33" s="52" t="s">
        <v>35</v>
      </c>
    </row>
    <row r="34" spans="1:7" s="3" customFormat="1" ht="33" customHeight="1">
      <c r="A34" s="54">
        <v>2</v>
      </c>
      <c r="B34" s="26"/>
      <c r="C34" s="28" t="s">
        <v>95</v>
      </c>
      <c r="D34" s="15" t="s">
        <v>47</v>
      </c>
      <c r="E34" s="24">
        <f>17.5*0.5</f>
        <v>8.75</v>
      </c>
      <c r="F34" s="25"/>
      <c r="G34" s="70">
        <f>ROUND(E34*F34,2)</f>
        <v>0</v>
      </c>
    </row>
    <row r="35" spans="1:7" s="3" customFormat="1" ht="33" customHeight="1">
      <c r="A35" s="51" t="s">
        <v>12</v>
      </c>
      <c r="B35" s="4" t="s">
        <v>43</v>
      </c>
      <c r="C35" s="9" t="s">
        <v>44</v>
      </c>
      <c r="D35" s="10" t="s">
        <v>35</v>
      </c>
      <c r="E35" s="11" t="s">
        <v>35</v>
      </c>
      <c r="F35" s="11" t="s">
        <v>35</v>
      </c>
      <c r="G35" s="52" t="s">
        <v>35</v>
      </c>
    </row>
    <row r="36" spans="1:7" s="3" customFormat="1" ht="48" customHeight="1">
      <c r="A36" s="54">
        <v>3</v>
      </c>
      <c r="B36" s="26"/>
      <c r="C36" s="28" t="s">
        <v>96</v>
      </c>
      <c r="D36" s="14" t="s">
        <v>36</v>
      </c>
      <c r="E36" s="24">
        <v>347.9</v>
      </c>
      <c r="F36" s="25"/>
      <c r="G36" s="70">
        <f>ROUND(E36*F36,2)</f>
        <v>0</v>
      </c>
    </row>
    <row r="37" spans="1:7" s="3" customFormat="1" ht="48" customHeight="1">
      <c r="A37" s="54">
        <v>4</v>
      </c>
      <c r="B37" s="26"/>
      <c r="C37" s="28" t="s">
        <v>98</v>
      </c>
      <c r="D37" s="14" t="s">
        <v>36</v>
      </c>
      <c r="E37" s="24">
        <v>347.9</v>
      </c>
      <c r="F37" s="25"/>
      <c r="G37" s="70">
        <f>ROUND(E37*F37,2)</f>
        <v>0</v>
      </c>
    </row>
    <row r="38" spans="1:7" s="3" customFormat="1" ht="67.5" customHeight="1">
      <c r="A38" s="54">
        <v>5</v>
      </c>
      <c r="B38" s="26"/>
      <c r="C38" s="28" t="s">
        <v>99</v>
      </c>
      <c r="D38" s="15" t="s">
        <v>47</v>
      </c>
      <c r="E38" s="24">
        <f>(32.6+135.2-11.3-9-3-5.2)*2.3+(172-2-5.3-5.8-9.9-3.2-4.8)*2.2</f>
        <v>630.59</v>
      </c>
      <c r="F38" s="25"/>
      <c r="G38" s="70">
        <f>ROUND(E38*F38,2)</f>
        <v>0</v>
      </c>
    </row>
    <row r="39" spans="1:7" s="3" customFormat="1" ht="60" customHeight="1">
      <c r="A39" s="54">
        <v>6</v>
      </c>
      <c r="B39" s="26"/>
      <c r="C39" s="28" t="s">
        <v>97</v>
      </c>
      <c r="D39" s="15" t="s">
        <v>47</v>
      </c>
      <c r="E39" s="24">
        <f>23*5.2+(11.3+9+3+5.2)*5.4+(2+5.3+5.8+9.9+3.2+4.8)*3.15</f>
        <v>371.15</v>
      </c>
      <c r="F39" s="25"/>
      <c r="G39" s="70">
        <f>ROUND(E39*F39,2)</f>
        <v>0</v>
      </c>
    </row>
    <row r="40" spans="1:7" s="3" customFormat="1" ht="60" customHeight="1">
      <c r="A40" s="54">
        <v>7</v>
      </c>
      <c r="B40" s="26"/>
      <c r="C40" s="28" t="s">
        <v>100</v>
      </c>
      <c r="D40" s="14" t="s">
        <v>65</v>
      </c>
      <c r="E40" s="24">
        <f>347.9*(0.045+0.11)+630.59*0.06+371.15*0.15</f>
        <v>147.43</v>
      </c>
      <c r="F40" s="25"/>
      <c r="G40" s="70">
        <f>ROUND(E40*F40,2)</f>
        <v>0</v>
      </c>
    </row>
    <row r="41" spans="1:7" s="1" customFormat="1" ht="21.75" customHeight="1">
      <c r="A41" s="51" t="s">
        <v>12</v>
      </c>
      <c r="B41" s="15"/>
      <c r="C41" s="110" t="s">
        <v>0</v>
      </c>
      <c r="D41" s="111"/>
      <c r="E41" s="111"/>
      <c r="F41" s="112"/>
      <c r="G41" s="24">
        <f>SUM(G32:G40)</f>
        <v>0</v>
      </c>
    </row>
    <row r="42" spans="1:7" s="18" customFormat="1" ht="21.75" customHeight="1">
      <c r="A42" s="55" t="s">
        <v>49</v>
      </c>
      <c r="B42" s="5" t="s">
        <v>75</v>
      </c>
      <c r="C42" s="65" t="s">
        <v>69</v>
      </c>
      <c r="D42" s="66"/>
      <c r="E42" s="67"/>
      <c r="F42" s="67"/>
      <c r="G42" s="68"/>
    </row>
    <row r="43" spans="1:7" s="3" customFormat="1" ht="33" customHeight="1">
      <c r="A43" s="51" t="s">
        <v>12</v>
      </c>
      <c r="B43" s="4" t="s">
        <v>70</v>
      </c>
      <c r="C43" s="9" t="s">
        <v>71</v>
      </c>
      <c r="D43" s="10" t="s">
        <v>35</v>
      </c>
      <c r="E43" s="11" t="s">
        <v>35</v>
      </c>
      <c r="F43" s="11" t="s">
        <v>35</v>
      </c>
      <c r="G43" s="52" t="s">
        <v>35</v>
      </c>
    </row>
    <row r="44" spans="1:7" s="18" customFormat="1" ht="62.25" customHeight="1">
      <c r="A44" s="53">
        <v>8</v>
      </c>
      <c r="B44" s="16"/>
      <c r="C44" s="13" t="s">
        <v>94</v>
      </c>
      <c r="D44" s="14" t="s">
        <v>65</v>
      </c>
      <c r="E44" s="24">
        <f>1399.2*0.2</f>
        <v>279.84</v>
      </c>
      <c r="F44" s="23"/>
      <c r="G44" s="70">
        <f>ROUND(E44*F44,2)</f>
        <v>0</v>
      </c>
    </row>
    <row r="45" spans="1:7" s="1" customFormat="1" ht="21.75" customHeight="1">
      <c r="A45" s="51" t="s">
        <v>12</v>
      </c>
      <c r="B45" s="15"/>
      <c r="C45" s="110" t="s">
        <v>72</v>
      </c>
      <c r="D45" s="111"/>
      <c r="E45" s="111"/>
      <c r="F45" s="112"/>
      <c r="G45" s="24">
        <f>SUM(G44)</f>
        <v>0</v>
      </c>
    </row>
    <row r="46" spans="1:7" s="18" customFormat="1" ht="21.75" customHeight="1">
      <c r="A46" s="55" t="s">
        <v>50</v>
      </c>
      <c r="B46" s="5" t="s">
        <v>32</v>
      </c>
      <c r="C46" s="65" t="s">
        <v>33</v>
      </c>
      <c r="D46" s="66"/>
      <c r="E46" s="67"/>
      <c r="F46" s="67"/>
      <c r="G46" s="68"/>
    </row>
    <row r="47" spans="1:7" s="3" customFormat="1" ht="33" customHeight="1">
      <c r="A47" s="51" t="s">
        <v>12</v>
      </c>
      <c r="B47" s="4" t="s">
        <v>78</v>
      </c>
      <c r="C47" s="9" t="s">
        <v>79</v>
      </c>
      <c r="D47" s="10" t="s">
        <v>35</v>
      </c>
      <c r="E47" s="11" t="s">
        <v>35</v>
      </c>
      <c r="F47" s="11" t="s">
        <v>35</v>
      </c>
      <c r="G47" s="52" t="s">
        <v>35</v>
      </c>
    </row>
    <row r="48" spans="1:7" s="18" customFormat="1" ht="48" customHeight="1">
      <c r="A48" s="53">
        <v>9</v>
      </c>
      <c r="B48" s="16"/>
      <c r="C48" s="13" t="s">
        <v>93</v>
      </c>
      <c r="D48" s="15" t="s">
        <v>47</v>
      </c>
      <c r="E48" s="24">
        <v>1399.2</v>
      </c>
      <c r="F48" s="23"/>
      <c r="G48" s="70">
        <f>ROUND(E48*F48,2)</f>
        <v>0</v>
      </c>
    </row>
    <row r="49" spans="1:7" s="3" customFormat="1" ht="33" customHeight="1">
      <c r="A49" s="51" t="s">
        <v>12</v>
      </c>
      <c r="B49" s="4" t="s">
        <v>74</v>
      </c>
      <c r="C49" s="9" t="s">
        <v>66</v>
      </c>
      <c r="D49" s="10" t="s">
        <v>35</v>
      </c>
      <c r="E49" s="11" t="s">
        <v>35</v>
      </c>
      <c r="F49" s="11" t="s">
        <v>35</v>
      </c>
      <c r="G49" s="52" t="s">
        <v>35</v>
      </c>
    </row>
    <row r="50" spans="1:7" s="18" customFormat="1" ht="67.5" customHeight="1">
      <c r="A50" s="53">
        <v>10</v>
      </c>
      <c r="B50" s="16"/>
      <c r="C50" s="13" t="s">
        <v>92</v>
      </c>
      <c r="D50" s="15" t="s">
        <v>47</v>
      </c>
      <c r="E50" s="24">
        <v>1399.2</v>
      </c>
      <c r="F50" s="23"/>
      <c r="G50" s="70">
        <f>ROUND(E50*F50,2)</f>
        <v>0</v>
      </c>
    </row>
    <row r="51" spans="1:7" s="1" customFormat="1" ht="21.75" customHeight="1">
      <c r="A51" s="51" t="s">
        <v>12</v>
      </c>
      <c r="B51" s="15"/>
      <c r="C51" s="110" t="s">
        <v>1</v>
      </c>
      <c r="D51" s="111"/>
      <c r="E51" s="111"/>
      <c r="F51" s="112"/>
      <c r="G51" s="24">
        <f>SUM(G48:G50)</f>
        <v>0</v>
      </c>
    </row>
    <row r="52" spans="1:7" s="18" customFormat="1" ht="21.75" customHeight="1">
      <c r="A52" s="55" t="s">
        <v>51</v>
      </c>
      <c r="B52" s="5" t="s">
        <v>4</v>
      </c>
      <c r="C52" s="6" t="s">
        <v>53</v>
      </c>
      <c r="D52" s="7"/>
      <c r="E52" s="8"/>
      <c r="F52" s="8"/>
      <c r="G52" s="56"/>
    </row>
    <row r="53" spans="1:7" s="3" customFormat="1" ht="33" customHeight="1">
      <c r="A53" s="51" t="s">
        <v>12</v>
      </c>
      <c r="B53" s="4" t="s">
        <v>80</v>
      </c>
      <c r="C53" s="9" t="s">
        <v>81</v>
      </c>
      <c r="D53" s="10" t="s">
        <v>35</v>
      </c>
      <c r="E53" s="11" t="s">
        <v>35</v>
      </c>
      <c r="F53" s="11" t="s">
        <v>35</v>
      </c>
      <c r="G53" s="52" t="s">
        <v>35</v>
      </c>
    </row>
    <row r="54" spans="1:7" s="18" customFormat="1" ht="60" customHeight="1">
      <c r="A54" s="53">
        <v>11</v>
      </c>
      <c r="B54" s="12"/>
      <c r="C54" s="13" t="s">
        <v>91</v>
      </c>
      <c r="D54" s="15" t="s">
        <v>47</v>
      </c>
      <c r="E54" s="24">
        <v>1399.2</v>
      </c>
      <c r="F54" s="23"/>
      <c r="G54" s="70">
        <f>ROUND(E54*F54,2)</f>
        <v>0</v>
      </c>
    </row>
    <row r="55" spans="1:7" s="1" customFormat="1" ht="21.75" customHeight="1">
      <c r="A55" s="51" t="s">
        <v>12</v>
      </c>
      <c r="B55" s="15"/>
      <c r="C55" s="110" t="s">
        <v>62</v>
      </c>
      <c r="D55" s="111"/>
      <c r="E55" s="111"/>
      <c r="F55" s="112"/>
      <c r="G55" s="24">
        <f>SUM(G54:G54)</f>
        <v>0</v>
      </c>
    </row>
    <row r="56" spans="1:7" s="18" customFormat="1" ht="21.75" customHeight="1">
      <c r="A56" s="55" t="s">
        <v>52</v>
      </c>
      <c r="B56" s="5" t="s">
        <v>83</v>
      </c>
      <c r="C56" s="65" t="s">
        <v>84</v>
      </c>
      <c r="D56" s="66"/>
      <c r="E56" s="67"/>
      <c r="F56" s="67"/>
      <c r="G56" s="68"/>
    </row>
    <row r="57" spans="1:7" s="3" customFormat="1" ht="33" customHeight="1">
      <c r="A57" s="51" t="s">
        <v>12</v>
      </c>
      <c r="B57" s="4" t="s">
        <v>82</v>
      </c>
      <c r="C57" s="9" t="s">
        <v>85</v>
      </c>
      <c r="D57" s="10" t="s">
        <v>35</v>
      </c>
      <c r="E57" s="11" t="s">
        <v>35</v>
      </c>
      <c r="F57" s="11" t="s">
        <v>35</v>
      </c>
      <c r="G57" s="52" t="s">
        <v>35</v>
      </c>
    </row>
    <row r="58" spans="1:7" s="18" customFormat="1" ht="48" customHeight="1">
      <c r="A58" s="53">
        <v>12</v>
      </c>
      <c r="B58" s="16"/>
      <c r="C58" s="13" t="s">
        <v>87</v>
      </c>
      <c r="D58" s="14" t="s">
        <v>21</v>
      </c>
      <c r="E58" s="24">
        <v>3</v>
      </c>
      <c r="F58" s="23"/>
      <c r="G58" s="70">
        <f>ROUND(E58*F58,2)</f>
        <v>0</v>
      </c>
    </row>
    <row r="59" spans="1:7" s="1" customFormat="1" ht="21.75" customHeight="1">
      <c r="A59" s="51" t="s">
        <v>12</v>
      </c>
      <c r="B59" s="15"/>
      <c r="C59" s="110" t="s">
        <v>86</v>
      </c>
      <c r="D59" s="111"/>
      <c r="E59" s="111"/>
      <c r="F59" s="112"/>
      <c r="G59" s="24">
        <f>SUM(G58)</f>
        <v>0</v>
      </c>
    </row>
    <row r="60" spans="1:7" s="18" customFormat="1" ht="21.75" customHeight="1">
      <c r="A60" s="55" t="s">
        <v>73</v>
      </c>
      <c r="B60" s="5" t="s">
        <v>25</v>
      </c>
      <c r="C60" s="65" t="s">
        <v>26</v>
      </c>
      <c r="D60" s="66"/>
      <c r="E60" s="67"/>
      <c r="F60" s="67"/>
      <c r="G60" s="68"/>
    </row>
    <row r="61" spans="1:7" s="3" customFormat="1" ht="21.75" customHeight="1">
      <c r="A61" s="51" t="s">
        <v>12</v>
      </c>
      <c r="B61" s="4" t="s">
        <v>27</v>
      </c>
      <c r="C61" s="9" t="s">
        <v>28</v>
      </c>
      <c r="D61" s="10" t="s">
        <v>35</v>
      </c>
      <c r="E61" s="11" t="s">
        <v>35</v>
      </c>
      <c r="F61" s="11" t="s">
        <v>35</v>
      </c>
      <c r="G61" s="52" t="s">
        <v>35</v>
      </c>
    </row>
    <row r="62" spans="1:7" s="18" customFormat="1" ht="63" customHeight="1">
      <c r="A62" s="53">
        <v>13</v>
      </c>
      <c r="B62" s="12"/>
      <c r="C62" s="17" t="s">
        <v>88</v>
      </c>
      <c r="D62" s="14" t="s">
        <v>36</v>
      </c>
      <c r="E62" s="24">
        <f>38.6+137.1+172.2</f>
        <v>347.9</v>
      </c>
      <c r="F62" s="23"/>
      <c r="G62" s="70">
        <f>ROUND(E62*F62,2)</f>
        <v>0</v>
      </c>
    </row>
    <row r="63" spans="1:7" s="3" customFormat="1" ht="33" customHeight="1">
      <c r="A63" s="51" t="s">
        <v>12</v>
      </c>
      <c r="B63" s="4" t="s">
        <v>67</v>
      </c>
      <c r="C63" s="9" t="s">
        <v>68</v>
      </c>
      <c r="D63" s="10" t="s">
        <v>35</v>
      </c>
      <c r="E63" s="11" t="s">
        <v>35</v>
      </c>
      <c r="F63" s="11" t="s">
        <v>35</v>
      </c>
      <c r="G63" s="52" t="s">
        <v>35</v>
      </c>
    </row>
    <row r="64" spans="1:7" s="18" customFormat="1" ht="60" customHeight="1">
      <c r="A64" s="57">
        <v>14</v>
      </c>
      <c r="B64" s="12"/>
      <c r="C64" s="13" t="s">
        <v>89</v>
      </c>
      <c r="D64" s="15" t="s">
        <v>36</v>
      </c>
      <c r="E64" s="24">
        <f>(17+16)*4*1.5+48.3</f>
        <v>246.3</v>
      </c>
      <c r="F64" s="23"/>
      <c r="G64" s="70">
        <f>ROUND(E64*F64,2)</f>
        <v>0</v>
      </c>
    </row>
    <row r="65" spans="1:7" s="3" customFormat="1" ht="33" customHeight="1">
      <c r="A65" s="51" t="s">
        <v>12</v>
      </c>
      <c r="B65" s="4" t="s">
        <v>29</v>
      </c>
      <c r="C65" s="9" t="s">
        <v>3</v>
      </c>
      <c r="D65" s="10" t="s">
        <v>35</v>
      </c>
      <c r="E65" s="11" t="s">
        <v>35</v>
      </c>
      <c r="F65" s="11" t="s">
        <v>35</v>
      </c>
      <c r="G65" s="52" t="s">
        <v>35</v>
      </c>
    </row>
    <row r="66" spans="1:7" s="18" customFormat="1" ht="60" customHeight="1">
      <c r="A66" s="57">
        <v>15</v>
      </c>
      <c r="B66" s="12"/>
      <c r="C66" s="13" t="s">
        <v>90</v>
      </c>
      <c r="D66" s="15" t="s">
        <v>47</v>
      </c>
      <c r="E66" s="24">
        <f>347.9*0.2</f>
        <v>69.58</v>
      </c>
      <c r="F66" s="23"/>
      <c r="G66" s="70">
        <f>ROUND(E66*F66,2)</f>
        <v>0</v>
      </c>
    </row>
    <row r="67" spans="1:7" s="1" customFormat="1" ht="21.75" customHeight="1">
      <c r="A67" s="51" t="s">
        <v>12</v>
      </c>
      <c r="B67" s="15"/>
      <c r="C67" s="110" t="s">
        <v>2</v>
      </c>
      <c r="D67" s="111"/>
      <c r="E67" s="111"/>
      <c r="F67" s="112"/>
      <c r="G67" s="24">
        <f>SUM(G62:G66)</f>
        <v>0</v>
      </c>
    </row>
    <row r="68" spans="1:7" s="18" customFormat="1" ht="21.75" customHeight="1">
      <c r="A68" s="55" t="s">
        <v>101</v>
      </c>
      <c r="B68" s="5"/>
      <c r="C68" s="65" t="s">
        <v>54</v>
      </c>
      <c r="D68" s="66"/>
      <c r="E68" s="67"/>
      <c r="F68" s="67"/>
      <c r="G68" s="68"/>
    </row>
    <row r="69" spans="1:7" s="3" customFormat="1" ht="21.75" customHeight="1">
      <c r="A69" s="51" t="s">
        <v>12</v>
      </c>
      <c r="B69" s="4"/>
      <c r="C69" s="9" t="s">
        <v>46</v>
      </c>
      <c r="D69" s="10" t="s">
        <v>35</v>
      </c>
      <c r="E69" s="11" t="s">
        <v>35</v>
      </c>
      <c r="F69" s="11" t="s">
        <v>35</v>
      </c>
      <c r="G69" s="52" t="s">
        <v>35</v>
      </c>
    </row>
    <row r="70" spans="1:7" s="1" customFormat="1" ht="48" customHeight="1">
      <c r="A70" s="53">
        <v>16</v>
      </c>
      <c r="B70" s="15"/>
      <c r="C70" s="73" t="s">
        <v>45</v>
      </c>
      <c r="D70" s="15" t="s">
        <v>21</v>
      </c>
      <c r="E70" s="24">
        <v>27</v>
      </c>
      <c r="F70" s="24"/>
      <c r="G70" s="70">
        <f>ROUND(E70*F70,2)</f>
        <v>0</v>
      </c>
    </row>
    <row r="71" spans="1:7" s="1" customFormat="1" ht="21.75" customHeight="1" thickBot="1">
      <c r="A71" s="51" t="s">
        <v>12</v>
      </c>
      <c r="B71" s="15"/>
      <c r="C71" s="110" t="s">
        <v>63</v>
      </c>
      <c r="D71" s="111"/>
      <c r="E71" s="111"/>
      <c r="F71" s="112"/>
      <c r="G71" s="63">
        <f>SUM(G70:G70)</f>
        <v>0</v>
      </c>
    </row>
    <row r="72" spans="1:7" s="19" customFormat="1" ht="21.75" customHeight="1" thickBot="1">
      <c r="A72" s="115" t="s">
        <v>40</v>
      </c>
      <c r="B72" s="116"/>
      <c r="C72" s="116"/>
      <c r="D72" s="116"/>
      <c r="E72" s="116"/>
      <c r="F72" s="116"/>
      <c r="G72" s="64">
        <f>G71+G67+G55+G51+G41+G45</f>
        <v>0</v>
      </c>
    </row>
    <row r="73" spans="1:7" s="31" customFormat="1" ht="18" customHeight="1">
      <c r="A73" s="20"/>
      <c r="B73" s="20"/>
      <c r="C73" s="20"/>
      <c r="D73" s="20"/>
      <c r="E73" s="21"/>
      <c r="F73" s="21"/>
      <c r="G73" s="22"/>
    </row>
    <row r="74" spans="1:7" s="31" customFormat="1" ht="12.75">
      <c r="A74" s="39" t="s">
        <v>10</v>
      </c>
      <c r="B74" s="39"/>
      <c r="C74" s="39"/>
      <c r="D74" s="39"/>
      <c r="E74" s="39"/>
      <c r="F74" s="39"/>
      <c r="G74" s="39"/>
    </row>
    <row r="75" spans="1:7" s="31" customFormat="1" ht="12.75" customHeight="1">
      <c r="A75" s="117" t="s">
        <v>11</v>
      </c>
      <c r="B75" s="117"/>
      <c r="C75" s="117"/>
      <c r="D75" s="117"/>
      <c r="E75" s="117"/>
      <c r="F75" s="117"/>
      <c r="G75" s="117"/>
    </row>
    <row r="77" spans="2:7" ht="17.25" customHeight="1">
      <c r="B77" s="71" t="s">
        <v>42</v>
      </c>
      <c r="C77" s="114"/>
      <c r="D77" s="114"/>
      <c r="E77" s="114"/>
      <c r="F77" s="114"/>
      <c r="G77" s="114"/>
    </row>
    <row r="78" spans="2:7" ht="12.75">
      <c r="B78" s="46"/>
      <c r="C78" s="38"/>
      <c r="D78" s="38"/>
      <c r="E78" s="38"/>
      <c r="F78" s="38"/>
      <c r="G78" s="38"/>
    </row>
    <row r="80" spans="5:6" ht="12.75">
      <c r="E80" s="93" t="s">
        <v>55</v>
      </c>
      <c r="F80" s="93"/>
    </row>
    <row r="81" spans="5:6" ht="63" customHeight="1">
      <c r="E81" s="94"/>
      <c r="F81" s="94"/>
    </row>
    <row r="82" spans="5:6" ht="14.25" customHeight="1">
      <c r="E82" s="113"/>
      <c r="F82" s="113"/>
    </row>
  </sheetData>
  <sheetProtection/>
  <mergeCells count="53">
    <mergeCell ref="A5:B5"/>
    <mergeCell ref="C5:E5"/>
    <mergeCell ref="F5:G5"/>
    <mergeCell ref="A2:G2"/>
    <mergeCell ref="A3:G3"/>
    <mergeCell ref="A4:B4"/>
    <mergeCell ref="C4:E4"/>
    <mergeCell ref="F4:G4"/>
    <mergeCell ref="A10:B10"/>
    <mergeCell ref="C10:E10"/>
    <mergeCell ref="F10:G10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A9:B9"/>
    <mergeCell ref="F9:G9"/>
    <mergeCell ref="A11:B11"/>
    <mergeCell ref="C11:E11"/>
    <mergeCell ref="F11:G11"/>
    <mergeCell ref="A12:B12"/>
    <mergeCell ref="C12:E12"/>
    <mergeCell ref="F12:G12"/>
    <mergeCell ref="F13:G13"/>
    <mergeCell ref="A14:B14"/>
    <mergeCell ref="C14:E14"/>
    <mergeCell ref="F14:G14"/>
    <mergeCell ref="A27:A28"/>
    <mergeCell ref="D27:E27"/>
    <mergeCell ref="A13:B13"/>
    <mergeCell ref="C13:E13"/>
    <mergeCell ref="C59:F59"/>
    <mergeCell ref="C67:F67"/>
    <mergeCell ref="C16:G16"/>
    <mergeCell ref="E18:F18"/>
    <mergeCell ref="E19:F19"/>
    <mergeCell ref="E20:F20"/>
    <mergeCell ref="C41:F41"/>
    <mergeCell ref="C45:F45"/>
    <mergeCell ref="C51:F51"/>
    <mergeCell ref="C55:F55"/>
    <mergeCell ref="E82:F82"/>
    <mergeCell ref="C71:F71"/>
    <mergeCell ref="A72:F72"/>
    <mergeCell ref="A75:G75"/>
    <mergeCell ref="C77:G77"/>
    <mergeCell ref="E80:F80"/>
    <mergeCell ref="E81:F81"/>
  </mergeCells>
  <printOptions/>
  <pageMargins left="0.5118110236220472" right="0.31496062992125984" top="0.7874015748031497" bottom="0.6692913385826772" header="0.31496062992125984" footer="0.31496062992125984"/>
  <pageSetup horizontalDpi="300" verticalDpi="300" orientation="portrait" paperSize="9" scale="90" r:id="rId1"/>
  <headerFooter alignWithMargins="0">
    <oddHeader>&amp;C&amp;"Verdana,Normalny"&amp;8&amp;UNawierzchnia chodnika z miejscami parkingowymi na ul. Kantaka w Ostrowie Wielkopolskim</oddHeader>
    <oddFooter>&amp;CStrona &amp;P</oddFooter>
  </headerFooter>
  <rowBreaks count="2" manualBreakCount="2">
    <brk id="26" max="255" man="1"/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showZeros="0" zoomScale="120" zoomScaleNormal="120" workbookViewId="0" topLeftCell="A19">
      <selection activeCell="A24" sqref="A24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50.140625" style="0" customWidth="1"/>
    <col min="4" max="4" width="12.28125" style="0" customWidth="1"/>
    <col min="5" max="5" width="16.8515625" style="0" customWidth="1"/>
    <col min="6" max="16384" width="9.140625" style="32" customWidth="1"/>
  </cols>
  <sheetData>
    <row r="1" spans="1:5" s="30" customFormat="1" ht="15" customHeight="1">
      <c r="A1" s="84" t="s">
        <v>64</v>
      </c>
      <c r="B1" s="84"/>
      <c r="C1" s="84"/>
      <c r="D1" s="84"/>
      <c r="E1" s="84"/>
    </row>
    <row r="2" spans="1:5" s="30" customFormat="1" ht="15" customHeight="1">
      <c r="A2" s="41"/>
      <c r="B2" s="41"/>
      <c r="C2" s="42"/>
      <c r="D2" s="42"/>
      <c r="E2" s="42"/>
    </row>
    <row r="3" spans="1:5" s="30" customFormat="1" ht="15" customHeight="1">
      <c r="A3" s="120" t="s">
        <v>103</v>
      </c>
      <c r="B3" s="120"/>
      <c r="C3" s="120"/>
      <c r="D3" s="120"/>
      <c r="E3" s="120"/>
    </row>
    <row r="4" spans="1:5" s="30" customFormat="1" ht="15" customHeight="1">
      <c r="A4" s="41"/>
      <c r="B4" s="41"/>
      <c r="C4" s="42"/>
      <c r="D4" s="42"/>
      <c r="E4" s="42"/>
    </row>
    <row r="5" spans="1:5" s="3" customFormat="1" ht="27.75" customHeight="1" thickBot="1">
      <c r="A5" s="118" t="s">
        <v>13</v>
      </c>
      <c r="B5" s="47" t="s">
        <v>14</v>
      </c>
      <c r="C5" s="48" t="s">
        <v>15</v>
      </c>
      <c r="D5" s="108" t="s">
        <v>16</v>
      </c>
      <c r="E5" s="109"/>
    </row>
    <row r="6" spans="1:5" s="3" customFormat="1" ht="27.75" customHeight="1">
      <c r="A6" s="119"/>
      <c r="B6" s="58" t="s">
        <v>17</v>
      </c>
      <c r="C6" s="59" t="s">
        <v>18</v>
      </c>
      <c r="D6" s="4" t="s">
        <v>19</v>
      </c>
      <c r="E6" s="62" t="s">
        <v>20</v>
      </c>
    </row>
    <row r="7" spans="1:5" s="3" customFormat="1" ht="27.7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5" s="18" customFormat="1" ht="21.75" customHeight="1">
      <c r="A8" s="50" t="s">
        <v>48</v>
      </c>
      <c r="B8" s="27" t="s">
        <v>34</v>
      </c>
      <c r="C8" s="65" t="s">
        <v>23</v>
      </c>
      <c r="D8" s="66"/>
      <c r="E8" s="69"/>
    </row>
    <row r="9" spans="1:5" s="3" customFormat="1" ht="33" customHeight="1">
      <c r="A9" s="51" t="s">
        <v>12</v>
      </c>
      <c r="B9" s="4" t="s">
        <v>22</v>
      </c>
      <c r="C9" s="9" t="s">
        <v>24</v>
      </c>
      <c r="D9" s="10" t="s">
        <v>35</v>
      </c>
      <c r="E9" s="11" t="s">
        <v>35</v>
      </c>
    </row>
    <row r="10" spans="1:5" s="18" customFormat="1" ht="33" customHeight="1">
      <c r="A10" s="53">
        <v>1</v>
      </c>
      <c r="B10" s="12"/>
      <c r="C10" s="13" t="s">
        <v>41</v>
      </c>
      <c r="D10" s="14" t="s">
        <v>30</v>
      </c>
      <c r="E10" s="24">
        <v>0.17</v>
      </c>
    </row>
    <row r="11" spans="1:5" s="3" customFormat="1" ht="33" customHeight="1">
      <c r="A11" s="51" t="s">
        <v>12</v>
      </c>
      <c r="B11" s="4" t="s">
        <v>76</v>
      </c>
      <c r="C11" s="9" t="s">
        <v>77</v>
      </c>
      <c r="D11" s="10" t="s">
        <v>35</v>
      </c>
      <c r="E11" s="11" t="s">
        <v>35</v>
      </c>
    </row>
    <row r="12" spans="1:5" s="3" customFormat="1" ht="33" customHeight="1">
      <c r="A12" s="54">
        <v>2</v>
      </c>
      <c r="B12" s="26"/>
      <c r="C12" s="28" t="s">
        <v>95</v>
      </c>
      <c r="D12" s="15" t="s">
        <v>47</v>
      </c>
      <c r="E12" s="24">
        <f>17.5*0.5</f>
        <v>8.75</v>
      </c>
    </row>
    <row r="13" spans="1:5" s="3" customFormat="1" ht="33" customHeight="1">
      <c r="A13" s="51" t="s">
        <v>12</v>
      </c>
      <c r="B13" s="4" t="s">
        <v>43</v>
      </c>
      <c r="C13" s="9" t="s">
        <v>44</v>
      </c>
      <c r="D13" s="10" t="s">
        <v>35</v>
      </c>
      <c r="E13" s="11" t="s">
        <v>35</v>
      </c>
    </row>
    <row r="14" spans="1:5" s="3" customFormat="1" ht="48" customHeight="1">
      <c r="A14" s="54">
        <v>3</v>
      </c>
      <c r="B14" s="26"/>
      <c r="C14" s="28" t="s">
        <v>96</v>
      </c>
      <c r="D14" s="14" t="s">
        <v>36</v>
      </c>
      <c r="E14" s="24">
        <v>347.9</v>
      </c>
    </row>
    <row r="15" spans="1:5" s="3" customFormat="1" ht="48" customHeight="1">
      <c r="A15" s="54">
        <v>4</v>
      </c>
      <c r="B15" s="26"/>
      <c r="C15" s="28" t="s">
        <v>98</v>
      </c>
      <c r="D15" s="14" t="s">
        <v>36</v>
      </c>
      <c r="E15" s="24">
        <v>347.9</v>
      </c>
    </row>
    <row r="16" spans="1:5" s="3" customFormat="1" ht="67.5" customHeight="1">
      <c r="A16" s="54">
        <v>5</v>
      </c>
      <c r="B16" s="26"/>
      <c r="C16" s="28" t="s">
        <v>99</v>
      </c>
      <c r="D16" s="15" t="s">
        <v>47</v>
      </c>
      <c r="E16" s="24">
        <f>(32.6+135.2-11.3-9-3-5.2)*2.3+(172-2-5.3-5.8-9.9-3.2-4.8)*2.2</f>
        <v>630.59</v>
      </c>
    </row>
    <row r="17" spans="1:5" s="3" customFormat="1" ht="60" customHeight="1">
      <c r="A17" s="54">
        <v>6</v>
      </c>
      <c r="B17" s="26"/>
      <c r="C17" s="28" t="s">
        <v>97</v>
      </c>
      <c r="D17" s="15" t="s">
        <v>47</v>
      </c>
      <c r="E17" s="24">
        <f>23*5.2+(11.3+9+3+5.2)*5.4+(2+5.3+5.8+9.9+3.2+4.8)*3.15</f>
        <v>371.15</v>
      </c>
    </row>
    <row r="18" spans="1:5" s="3" customFormat="1" ht="60" customHeight="1">
      <c r="A18" s="54">
        <v>7</v>
      </c>
      <c r="B18" s="26"/>
      <c r="C18" s="28" t="s">
        <v>100</v>
      </c>
      <c r="D18" s="14" t="s">
        <v>65</v>
      </c>
      <c r="E18" s="24">
        <f>347.9*(0.045+0.11)+630.59*0.06+371.15*0.15</f>
        <v>147.43</v>
      </c>
    </row>
    <row r="19" spans="1:5" s="1" customFormat="1" ht="21.75" customHeight="1">
      <c r="A19" s="51" t="s">
        <v>12</v>
      </c>
      <c r="B19" s="15"/>
      <c r="C19" s="110" t="s">
        <v>0</v>
      </c>
      <c r="D19" s="111"/>
      <c r="E19" s="112"/>
    </row>
    <row r="20" spans="1:5" s="18" customFormat="1" ht="21.75" customHeight="1">
      <c r="A20" s="55" t="s">
        <v>49</v>
      </c>
      <c r="B20" s="5" t="s">
        <v>75</v>
      </c>
      <c r="C20" s="65" t="s">
        <v>69</v>
      </c>
      <c r="D20" s="66"/>
      <c r="E20" s="69"/>
    </row>
    <row r="21" spans="1:5" s="3" customFormat="1" ht="33" customHeight="1">
      <c r="A21" s="51" t="s">
        <v>12</v>
      </c>
      <c r="B21" s="4" t="s">
        <v>70</v>
      </c>
      <c r="C21" s="9" t="s">
        <v>71</v>
      </c>
      <c r="D21" s="10" t="s">
        <v>35</v>
      </c>
      <c r="E21" s="11" t="s">
        <v>35</v>
      </c>
    </row>
    <row r="22" spans="1:5" s="18" customFormat="1" ht="62.25" customHeight="1">
      <c r="A22" s="53">
        <v>8</v>
      </c>
      <c r="B22" s="16"/>
      <c r="C22" s="13" t="s">
        <v>94</v>
      </c>
      <c r="D22" s="14" t="s">
        <v>65</v>
      </c>
      <c r="E22" s="24">
        <f>1399.2*0.2</f>
        <v>279.84</v>
      </c>
    </row>
    <row r="23" spans="1:5" s="1" customFormat="1" ht="21.75" customHeight="1">
      <c r="A23" s="51" t="s">
        <v>12</v>
      </c>
      <c r="B23" s="15"/>
      <c r="C23" s="110" t="s">
        <v>72</v>
      </c>
      <c r="D23" s="111"/>
      <c r="E23" s="112"/>
    </row>
    <row r="24" spans="1:5" s="18" customFormat="1" ht="21.75" customHeight="1">
      <c r="A24" s="55" t="s">
        <v>50</v>
      </c>
      <c r="B24" s="5" t="s">
        <v>32</v>
      </c>
      <c r="C24" s="65" t="s">
        <v>33</v>
      </c>
      <c r="D24" s="66"/>
      <c r="E24" s="69"/>
    </row>
    <row r="25" spans="1:5" s="3" customFormat="1" ht="33" customHeight="1">
      <c r="A25" s="51" t="s">
        <v>12</v>
      </c>
      <c r="B25" s="4" t="s">
        <v>78</v>
      </c>
      <c r="C25" s="9" t="s">
        <v>79</v>
      </c>
      <c r="D25" s="10" t="s">
        <v>35</v>
      </c>
      <c r="E25" s="11" t="s">
        <v>35</v>
      </c>
    </row>
    <row r="26" spans="1:5" s="18" customFormat="1" ht="48" customHeight="1">
      <c r="A26" s="53">
        <v>9</v>
      </c>
      <c r="B26" s="16"/>
      <c r="C26" s="13" t="s">
        <v>93</v>
      </c>
      <c r="D26" s="15" t="s">
        <v>47</v>
      </c>
      <c r="E26" s="24">
        <v>1399.2</v>
      </c>
    </row>
    <row r="27" spans="1:5" s="3" customFormat="1" ht="33" customHeight="1">
      <c r="A27" s="51" t="s">
        <v>12</v>
      </c>
      <c r="B27" s="4" t="s">
        <v>74</v>
      </c>
      <c r="C27" s="9" t="s">
        <v>66</v>
      </c>
      <c r="D27" s="10" t="s">
        <v>35</v>
      </c>
      <c r="E27" s="11" t="s">
        <v>35</v>
      </c>
    </row>
    <row r="28" spans="1:5" s="18" customFormat="1" ht="67.5" customHeight="1">
      <c r="A28" s="53">
        <v>10</v>
      </c>
      <c r="B28" s="16"/>
      <c r="C28" s="13" t="s">
        <v>92</v>
      </c>
      <c r="D28" s="15" t="s">
        <v>47</v>
      </c>
      <c r="E28" s="24">
        <v>1399.2</v>
      </c>
    </row>
    <row r="29" spans="1:5" s="1" customFormat="1" ht="21.75" customHeight="1">
      <c r="A29" s="51" t="s">
        <v>12</v>
      </c>
      <c r="B29" s="15"/>
      <c r="C29" s="110" t="s">
        <v>1</v>
      </c>
      <c r="D29" s="111"/>
      <c r="E29" s="112"/>
    </row>
    <row r="30" spans="1:5" s="18" customFormat="1" ht="21.75" customHeight="1">
      <c r="A30" s="55" t="s">
        <v>51</v>
      </c>
      <c r="B30" s="5" t="s">
        <v>4</v>
      </c>
      <c r="C30" s="6" t="s">
        <v>53</v>
      </c>
      <c r="D30" s="7"/>
      <c r="E30" s="8"/>
    </row>
    <row r="31" spans="1:5" s="3" customFormat="1" ht="33" customHeight="1">
      <c r="A31" s="51" t="s">
        <v>12</v>
      </c>
      <c r="B31" s="4" t="s">
        <v>80</v>
      </c>
      <c r="C31" s="9" t="s">
        <v>81</v>
      </c>
      <c r="D31" s="10" t="s">
        <v>35</v>
      </c>
      <c r="E31" s="11" t="s">
        <v>35</v>
      </c>
    </row>
    <row r="32" spans="1:5" s="18" customFormat="1" ht="60" customHeight="1">
      <c r="A32" s="53">
        <v>11</v>
      </c>
      <c r="B32" s="12"/>
      <c r="C32" s="13" t="s">
        <v>91</v>
      </c>
      <c r="D32" s="15" t="s">
        <v>47</v>
      </c>
      <c r="E32" s="24">
        <v>1399.2</v>
      </c>
    </row>
    <row r="33" spans="1:5" s="1" customFormat="1" ht="21.75" customHeight="1">
      <c r="A33" s="51" t="s">
        <v>12</v>
      </c>
      <c r="B33" s="15"/>
      <c r="C33" s="110" t="s">
        <v>62</v>
      </c>
      <c r="D33" s="111"/>
      <c r="E33" s="112"/>
    </row>
    <row r="34" spans="1:5" s="18" customFormat="1" ht="21.75" customHeight="1">
      <c r="A34" s="55" t="s">
        <v>52</v>
      </c>
      <c r="B34" s="5" t="s">
        <v>83</v>
      </c>
      <c r="C34" s="65" t="s">
        <v>84</v>
      </c>
      <c r="D34" s="66"/>
      <c r="E34" s="69"/>
    </row>
    <row r="35" spans="1:5" s="3" customFormat="1" ht="33" customHeight="1">
      <c r="A35" s="51" t="s">
        <v>12</v>
      </c>
      <c r="B35" s="4" t="s">
        <v>82</v>
      </c>
      <c r="C35" s="9" t="s">
        <v>85</v>
      </c>
      <c r="D35" s="10" t="s">
        <v>35</v>
      </c>
      <c r="E35" s="11" t="s">
        <v>35</v>
      </c>
    </row>
    <row r="36" spans="1:5" s="18" customFormat="1" ht="48" customHeight="1">
      <c r="A36" s="53">
        <v>12</v>
      </c>
      <c r="B36" s="16"/>
      <c r="C36" s="13" t="s">
        <v>87</v>
      </c>
      <c r="D36" s="14" t="s">
        <v>21</v>
      </c>
      <c r="E36" s="24">
        <v>3</v>
      </c>
    </row>
    <row r="37" spans="1:5" s="1" customFormat="1" ht="21.75" customHeight="1">
      <c r="A37" s="51" t="s">
        <v>12</v>
      </c>
      <c r="B37" s="15"/>
      <c r="C37" s="110" t="s">
        <v>86</v>
      </c>
      <c r="D37" s="111"/>
      <c r="E37" s="112"/>
    </row>
    <row r="38" spans="1:5" s="18" customFormat="1" ht="21.75" customHeight="1">
      <c r="A38" s="55" t="s">
        <v>73</v>
      </c>
      <c r="B38" s="5" t="s">
        <v>25</v>
      </c>
      <c r="C38" s="65" t="s">
        <v>26</v>
      </c>
      <c r="D38" s="66"/>
      <c r="E38" s="69"/>
    </row>
    <row r="39" spans="1:5" s="3" customFormat="1" ht="21.75" customHeight="1">
      <c r="A39" s="51" t="s">
        <v>12</v>
      </c>
      <c r="B39" s="4" t="s">
        <v>27</v>
      </c>
      <c r="C39" s="9" t="s">
        <v>28</v>
      </c>
      <c r="D39" s="10" t="s">
        <v>35</v>
      </c>
      <c r="E39" s="11" t="s">
        <v>35</v>
      </c>
    </row>
    <row r="40" spans="1:5" s="18" customFormat="1" ht="63" customHeight="1">
      <c r="A40" s="53">
        <v>13</v>
      </c>
      <c r="B40" s="12"/>
      <c r="C40" s="17" t="s">
        <v>88</v>
      </c>
      <c r="D40" s="14" t="s">
        <v>36</v>
      </c>
      <c r="E40" s="24">
        <f>38.6+137.1+172.2</f>
        <v>347.9</v>
      </c>
    </row>
    <row r="41" spans="1:5" s="3" customFormat="1" ht="33" customHeight="1">
      <c r="A41" s="51" t="s">
        <v>12</v>
      </c>
      <c r="B41" s="4" t="s">
        <v>67</v>
      </c>
      <c r="C41" s="9" t="s">
        <v>68</v>
      </c>
      <c r="D41" s="10" t="s">
        <v>35</v>
      </c>
      <c r="E41" s="11" t="s">
        <v>35</v>
      </c>
    </row>
    <row r="42" spans="1:5" s="18" customFormat="1" ht="60" customHeight="1">
      <c r="A42" s="57">
        <v>14</v>
      </c>
      <c r="B42" s="12"/>
      <c r="C42" s="13" t="s">
        <v>89</v>
      </c>
      <c r="D42" s="15" t="s">
        <v>36</v>
      </c>
      <c r="E42" s="24">
        <f>(17+16)*4*1.5+48.3</f>
        <v>246.3</v>
      </c>
    </row>
    <row r="43" spans="1:5" s="3" customFormat="1" ht="33" customHeight="1">
      <c r="A43" s="51" t="s">
        <v>12</v>
      </c>
      <c r="B43" s="4" t="s">
        <v>29</v>
      </c>
      <c r="C43" s="9" t="s">
        <v>3</v>
      </c>
      <c r="D43" s="10" t="s">
        <v>35</v>
      </c>
      <c r="E43" s="11" t="s">
        <v>35</v>
      </c>
    </row>
    <row r="44" spans="1:5" s="18" customFormat="1" ht="60" customHeight="1">
      <c r="A44" s="57">
        <v>15</v>
      </c>
      <c r="B44" s="12"/>
      <c r="C44" s="13" t="s">
        <v>90</v>
      </c>
      <c r="D44" s="15" t="s">
        <v>47</v>
      </c>
      <c r="E44" s="24">
        <f>347.9*0.2</f>
        <v>69.58</v>
      </c>
    </row>
    <row r="45" spans="1:5" s="1" customFormat="1" ht="21.75" customHeight="1">
      <c r="A45" s="51" t="s">
        <v>12</v>
      </c>
      <c r="B45" s="15"/>
      <c r="C45" s="110" t="s">
        <v>2</v>
      </c>
      <c r="D45" s="111"/>
      <c r="E45" s="112"/>
    </row>
    <row r="46" spans="1:5" s="18" customFormat="1" ht="21.75" customHeight="1">
      <c r="A46" s="55" t="s">
        <v>101</v>
      </c>
      <c r="B46" s="5"/>
      <c r="C46" s="65" t="s">
        <v>54</v>
      </c>
      <c r="D46" s="66"/>
      <c r="E46" s="69"/>
    </row>
    <row r="47" spans="1:5" s="3" customFormat="1" ht="21.75" customHeight="1">
      <c r="A47" s="51" t="s">
        <v>12</v>
      </c>
      <c r="B47" s="4"/>
      <c r="C47" s="9" t="s">
        <v>46</v>
      </c>
      <c r="D47" s="10" t="s">
        <v>35</v>
      </c>
      <c r="E47" s="11" t="s">
        <v>35</v>
      </c>
    </row>
    <row r="48" spans="1:5" s="1" customFormat="1" ht="48" customHeight="1">
      <c r="A48" s="53">
        <v>16</v>
      </c>
      <c r="B48" s="15"/>
      <c r="C48" s="73" t="s">
        <v>45</v>
      </c>
      <c r="D48" s="15" t="s">
        <v>21</v>
      </c>
      <c r="E48" s="24">
        <v>27</v>
      </c>
    </row>
    <row r="49" spans="1:5" s="1" customFormat="1" ht="21.75" customHeight="1">
      <c r="A49" s="51" t="s">
        <v>12</v>
      </c>
      <c r="B49" s="15"/>
      <c r="C49" s="110" t="s">
        <v>63</v>
      </c>
      <c r="D49" s="111"/>
      <c r="E49" s="112"/>
    </row>
    <row r="50" spans="1:5" s="19" customFormat="1" ht="21.75" customHeight="1">
      <c r="A50" s="115" t="s">
        <v>40</v>
      </c>
      <c r="B50" s="116"/>
      <c r="C50" s="116"/>
      <c r="D50" s="116"/>
      <c r="E50" s="121"/>
    </row>
    <row r="51" spans="1:5" s="31" customFormat="1" ht="18" customHeight="1">
      <c r="A51" s="20"/>
      <c r="B51" s="20"/>
      <c r="C51" s="20"/>
      <c r="D51" s="20"/>
      <c r="E51" s="21"/>
    </row>
    <row r="53" spans="4:5" ht="12.75">
      <c r="D53" s="93" t="s">
        <v>55</v>
      </c>
      <c r="E53" s="93"/>
    </row>
    <row r="54" spans="4:5" ht="63" customHeight="1">
      <c r="D54" s="72"/>
      <c r="E54" s="32"/>
    </row>
    <row r="55" spans="4:5" ht="14.25" customHeight="1">
      <c r="D55" s="113" t="s">
        <v>56</v>
      </c>
      <c r="E55" s="113"/>
    </row>
  </sheetData>
  <sheetProtection/>
  <mergeCells count="14">
    <mergeCell ref="C37:E37"/>
    <mergeCell ref="C45:E45"/>
    <mergeCell ref="A5:A6"/>
    <mergeCell ref="D5:E5"/>
    <mergeCell ref="A1:E1"/>
    <mergeCell ref="A3:E3"/>
    <mergeCell ref="D53:E53"/>
    <mergeCell ref="D55:E55"/>
    <mergeCell ref="C49:E49"/>
    <mergeCell ref="A50:E50"/>
    <mergeCell ref="C19:E19"/>
    <mergeCell ref="C23:E23"/>
    <mergeCell ref="C29:E29"/>
    <mergeCell ref="C33:E33"/>
  </mergeCells>
  <printOptions/>
  <pageMargins left="0.5118110236220472" right="0.31496062992125984" top="0.9448818897637796" bottom="0.9448818897637796" header="0.31496062992125984" footer="0.31496062992125984"/>
  <pageSetup horizontalDpi="300" verticalDpi="300" orientation="portrait" paperSize="9" scale="90" r:id="rId1"/>
  <headerFooter alignWithMargins="0">
    <oddHeader>&amp;C&amp;"Verdana,Normalny"&amp;8&amp;UNawierzchnia chodnika z miejscami parkingowymi na ul. Kantaka w Ostrowie Wielkopolskim</oddHeader>
    <oddFooter>&amp;CStrona &amp;P</oddFooter>
  </headerFooter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rmocarski</dc:creator>
  <cp:keywords/>
  <dc:description/>
  <cp:lastModifiedBy>Łucja Zdunek</cp:lastModifiedBy>
  <cp:lastPrinted>2015-05-04T13:15:50Z</cp:lastPrinted>
  <dcterms:created xsi:type="dcterms:W3CDTF">2009-09-25T07:21:03Z</dcterms:created>
  <dcterms:modified xsi:type="dcterms:W3CDTF">2015-05-27T09:38:28Z</dcterms:modified>
  <cp:category/>
  <cp:version/>
  <cp:contentType/>
  <cp:contentStatus/>
</cp:coreProperties>
</file>